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'BoQ1'!$A$1:$BC$70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sharedStrings.xml><?xml version="1.0" encoding="utf-8"?>
<sst xmlns="http://schemas.openxmlformats.org/spreadsheetml/2006/main" count="364" uniqueCount="112">
  <si>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</si>
  <si>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</si>
  <si>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</si>
  <si>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</si>
  <si>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</si>
  <si>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</si>
  <si>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</si>
  <si>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</si>
  <si>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</si>
  <si>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</si>
  <si>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</si>
  <si>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</si>
  <si>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</si>
  <si>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</si>
  <si>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</si>
  <si>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</si>
  <si>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</si>
  <si>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</si>
  <si>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</si>
  <si>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</si>
  <si>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</si>
  <si>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</si>
  <si>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</si>
  <si>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</si>
  <si>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</si>
  <si>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</si>
  <si>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</si>
  <si>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</si>
  <si>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</si>
  <si>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</si>
  <si>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</si>
  <si>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</si>
  <si>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</si>
  <si>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</si>
  <si>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</si>
  <si>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</si>
  <si>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Nos</t>
  </si>
  <si>
    <t>Excess(+)</t>
  </si>
  <si>
    <t>Construction of chamber for 100mm sluice plates</t>
  </si>
  <si>
    <t>item5</t>
  </si>
  <si>
    <t>Total in Figures</t>
  </si>
  <si>
    <t>Select</t>
  </si>
  <si>
    <t>Full Conversion</t>
  </si>
  <si>
    <t>Quoted Rate in Words</t>
  </si>
  <si>
    <t>Quoted Rate in Figures</t>
  </si>
  <si>
    <t>Tender Inviting Authority: Md Cum CEO, Dharamshala Smart City Ltd</t>
  </si>
  <si>
    <r>
      <t xml:space="preserve">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</si>
  <si>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 xml:space="preserve">TOTAL AMOUNT INCLUDING All Taxes </t>
  </si>
  <si>
    <t xml:space="preserve">Providing and filling in plinth with sand under floors including watering, ramming, consolidating and dressing complete (by deducting plinth beam area) and all carriage and lead lift as per Engg.in charge.
</t>
  </si>
  <si>
    <t>Providing form work with steel plates 3.15mm.thick welded with angle iron in frame 30x30x5mm. so as to give a fair finish including centering, shuttering, strutting and propping etc. with wooden battens and ballies, height of propping and centering below supporting floor to ceiling in all heights and removal of the same for insitu-reinforced concrete &amp; plain concrete work in floors etc. upto 200mm thickness for vertical &amp; horizontal and flat &amp; circular surfaces of, soffit, beam, slab, column and  retaining structure etc. as per direction of Engineer in charge</t>
  </si>
  <si>
    <t>Providing form work with steel plates 3.15mm.thick welded with angle iron in frame 30x30x5mm. so as to give a fair finish including centering, shuttering, strutting and propping etc.and removal of the same for insitu-reinforced concrete &amp; plain concrete work in drains.i/c carriage of materials of all leads and lifts as per Engg. in Charge.</t>
  </si>
  <si>
    <t>Providing and laying  cement concrete  mechanically mixed 1:4:8 (1 cement : 4 sand : 8 graded stone aggregate 40mm nominal size) curing complete  excluding cost of form work in foundation and plinth including carriage of material upto all leads and lifts and as per direction of Engineer incharge.</t>
  </si>
  <si>
    <t>Providing and laying cement concrete 1:3:6 (1 cement:3 sand:6 graded stone aggregate 40mm nominal size) excluding cost of centring and shuttering in Foundations and plinth including carriage of material upto all leads and lifts and as per direction of Engineer incharge.</t>
  </si>
  <si>
    <t>Providing and laying cement concrete 1:2:4 (1 cement:2 sand :4 graded stone aggregate 40mm nominal size) and curing complete excluding cost of form work in Foundation and plinth, walls including attached but tresses, pilasters, and their caps and bases and  string courses etc. upto floor two level with carriage of all materials upto all leads and lifts as per Engg. in Charge.</t>
  </si>
  <si>
    <t>Providing and laying cement concrete 1:1.5:3 (1 cement :1.5 sand :3 graded stone aggregate 20mm. nominal size) and curing complete excluding cost of form work and reinforcement for reinforced concrete work in foundation &amp; plinth, walls including attached buttresses, pilasters and their caps and bases string courses etc.and independent piers, columns and pillars up to floor two level. including carriage of material upto all leads and lifts and as per direction of Engineer incharge.</t>
  </si>
  <si>
    <t xml:space="preserve">Providing Tor steel Fe500 reinforcement for R.C.C. work including bending, binding and placing in position complete i/c cost of binding wire including carriage of material upto all leads and lifts and as per direction of Engineer incharge. </t>
  </si>
  <si>
    <t xml:space="preserve">Brick work using common burnt clay second class  building bricks with cement mortar 1:5 (1 cement : 5 sand) in super-structure above plinth level upto floor two level including carriage of material upto all leads and lifts and as per direction of Engineer incharge. .i/c carriage of material in all leads and lifts
</t>
  </si>
  <si>
    <t>Stone solling for floors, walking tracks/boulder filling behind retaining walls of selected hard stone  including carriage of material in all leads &amp; lifts and as per direction of Engineer in charge.</t>
  </si>
  <si>
    <t xml:space="preserve">Random rubble masonry/ polygonal rubble masonry (Uncoursed/brought to courses) with hard stone of approved quality in foundation and plinth including levelling up with cement concrete 1:6:12 (1 cement : 6 Sand : 12 Graded stone aggregate 20mm nominal size) in cement mortar 1:6 (1 cement:6 sand) in breast walls and retaining walls.i/c carriage of material in all leads and lifts
</t>
  </si>
  <si>
    <t xml:space="preserve">Wire crates of G.I. wire filles with boulders with square cut faces against  the wire. including carriage of materials with all leads and lifts and as / Engg. Charge.(Wire crates to be measured  and paid for separately).
</t>
  </si>
  <si>
    <t>Wire crates made of G.I. wire 5mm thick corresponding to SWG-6. (150mm.x75mm) mesh filled with boulders with square cut faces against the wire including carriage of materials with all leads and lifts and as / Engg. Charge.(Boulder filling to be measured and paid for separately).</t>
  </si>
  <si>
    <t xml:space="preserve">Providing and fixing of G.I. wire fencing, 5mm thick corresponding to SWG-6. 50mm.x 50mm mesh with all taxes and  including carriage of material upto all leads and lifts and as per direction of Engineer incharge.
</t>
  </si>
  <si>
    <t>Providing wood work in  first class deodar wood, trusses, purlins, rafters, posts,post plates, wall plates and the like wrought framed, hoisted and fixed in position  including carriage of material up to all leads and lifts and as per direction of Engineer incharge.</t>
  </si>
  <si>
    <t>Providing and fixing 25mm thick first class deodar wood wooden plank ceiling/in roofing, with Lap / tongued and grooved jointing and wood screws  including carriage of material up to all leads and lifts and as per direction of Engineer incharge. (frame work and cover fillets to be measured and paid for separately).</t>
  </si>
  <si>
    <t>Providing and fixing first class deodar wood ornamental brackets (300x300x75)mm as/design complete with necessary screws and fittings including carriage of all materials with all leads and lifts and as / Engg. Charge.</t>
  </si>
  <si>
    <t>Providing and fixing First class deodar wood ornamental pinnacle 350mm long and 80mm dia as/design complete with necessary screws and fittings including carriage of all materials with all leads and lifts and as / Engg.-in-Charge.</t>
  </si>
  <si>
    <t>Providing eaves board 100mmx25mm. thick including fixing in position first class deodar wood.</t>
  </si>
  <si>
    <t>Steel work welded in built up sections / hollow section, trusses and framed work including cutting, hoisting, fixing in position and applying a priming coat of  red lead paint  including carriage of material upto all leads and lifts and as per direction of Engineer in charge.</t>
  </si>
  <si>
    <t xml:space="preserve">In beams joists channels ,angles ,tee ,flats with connection plates or angle cleats as in main and cross beems, hip and jack rafters, purlins connected to common rafters and the like. and In gratings framed guard bars, ladders, railling,brackets and similar works.
</t>
  </si>
  <si>
    <t>Providing and fixing 12mm dia nuts with bolts having size</t>
  </si>
  <si>
    <t>200mm long</t>
  </si>
  <si>
    <t>150mm long</t>
  </si>
  <si>
    <t>100mm long</t>
  </si>
  <si>
    <t>75mm long</t>
  </si>
  <si>
    <t>Providing and laying natural  cobble stone flooring (100x100) and  thickness is (80-100)mm, laid over  25mm average thickness of cement mortar 1:3 (1 cement : 3 sand) laid over and i/c pointing and curing  complete  as per the design patteren and colour approved as per Engg.-In- Charge .i/c carriage of material in all leads and lifts</t>
  </si>
  <si>
    <t>Providing and laying 60mm thick heavy duty precast cement concrete inter locking paver blocks vibro compacted upto M-35 grade i/c border or kurb block grey or colored over sub-base of concrete with 25mm thick average thickness of cement mortar 1:4 (1 cement : 4 sand) laid over and jointed with neat cement slurry mixed with pigment to match the shade of blocks i/c curing rubbing &amp; polishing complete (Sub base concrete floor to be paid for separately) .i/c carriage of material in all leads and lifts</t>
  </si>
  <si>
    <t xml:space="preserve">Providing and laying 15mm average thickness of slate flooring laying on 20 mm  thick base of cement mortar 1:4 (1 cement :4 sand)  and jointed with grey cement slurry, including  carriage of material for all leads and lifts as per Engg. In Charge.
</t>
  </si>
  <si>
    <t xml:space="preserve">Providing and fixing 5mm average thickness of slate in  risers of steps, skirting dado and cladding on all type surafces of wall &amp; pillars laid on 8 mm (average)  thick cement mortar 1:3 (1 cement :3 sand) and jointed with neat cement slurry finished with flush pointing in  white cement mixed with pigment of required shade to match the shade of tiles complete with carriage of material for all leads and lifts as per Engg. In Charge.
</t>
  </si>
  <si>
    <t>Slate roofing with 7.5 cm., .Single lap single layer fixed on wooden batten/planks having size of slates 400x200 mm  including carriage of material up to all leads and lifts and as per direction of Engineer incharge(wood work to be paid for separately).</t>
  </si>
  <si>
    <t>Providing and laying APP (Atactic Polypropylene Polymer) modified prefabricated five layer, 3 mm thick water proofing membrane, black finished reinforced with glass fibre matt consisting of a coat of bitumen primer for bitumen membrane @ 0.40 litre/sqm by the same membrane manufactured of density at 25°C, 0.87 - 0.89 kg/litre and viscocity 70 - 160 cps. Over the primer coat the layer of membrane shall be laid using butane torch and sealing all joints etc., and preparing the surface complete. The vital physical and chemical parameters of the membrane shall be as under : Joint strength in longitudinal and transverse direction at 23°C as 350/300 N/5 cm. Tear strength in longitudinal and transversedirection as 60/80N. Softening point of membrane not less than 150°C. Cold flexibility shall be upto -2°C when tested in accordance with ASTM, D - 5147. The laying of membrane shall be got done through the authorised applicator of the manufacturer of membrane.i/c including of material in all leads and Lifts.</t>
  </si>
  <si>
    <t>Applying priming coat over new wood and wood based surfaces after and including preparing the surface by thoroughly cleaning oil,grease,dirt and other foreign matters sand papering and knotting of readymixed paint brushing with white lead for priming including carriage of material up to all leads and lifts and as per direction of Engineer in charge.</t>
  </si>
  <si>
    <t>Painting two coats (excluding priming coat) on new steel and other metal surface under coat with ready mixed paint brusing to give an even shade including cleaning the surface all dirt, dust and other foreign matter with readymixed paint other than white.i/c carriage of material in all leads and lifts</t>
  </si>
  <si>
    <t>Painting two coats (excluding priming coat) on new wood and wood based surface with white or other than white enamel paint to give an even shade including cleaning the surface of dirt, dust and other foreign matter, sand papering &amp; stopping including carriage of material up to all leads and lifts and as per direction of Engineer in charge.</t>
  </si>
  <si>
    <t xml:space="preserve">Applying wax polish on new wood and wood based surfaces with bees wax polish in proportion of 2:1.5:1:0.5(2 bees wax:1.5 linseed oil : 1 turpentine oil:0.5 varnish by weight) to give an even surface including cleaning the surface of all dirt, dust and sand papered smooth. .i/c carriage of material in all leads and lifts
</t>
  </si>
  <si>
    <t>Kangra Wall painting enamel based of approved brand including primer and thorughly brushing the surface free from mortar dropping and other foreign matter on compund wall complete all as per drawing and technical speification and as directed by Engineer-in-charge.</t>
  </si>
  <si>
    <t xml:space="preserve">Ruled pointing on brick work with cement mortar 1:3 (1 cement:3 sand), including carriage of material upto all leads and lifts and as per direction of Engineer in charge. </t>
  </si>
  <si>
    <t xml:space="preserve">Providing and fixing polycarbonate transparent sheet 1.20mm thick in roofing with galvanised J or L hooks bolts and nuts with G.I. Limpe and bitumen rubber washer complete with all accessories as required as per direction of Engineer-in-Charge. .i/c carriage of material in all leads and lifts
</t>
  </si>
  <si>
    <t>Providing and fixing Spiral Fiber Slide for Kids play area including carriage of all materials with all leads and lifts as/ Engg. In Charge.</t>
  </si>
  <si>
    <t>Providing and fixing Double wave Fiber slide with platform &amp; canopy, for Kids play area including carriage of all materials with all leads and lifts as/ Engg. In Charge.</t>
  </si>
  <si>
    <t>Providing and fixing Advance Sea Saw Double seater, for Kids play area including carriage of all materials with all leads and lifts as/ Engg. In Charge.</t>
  </si>
  <si>
    <t>Providing and fixing Multiplay station (MPS-4), for Kids play area including carriage of all materials with all leads and lifts as/ Engg. In Charge.</t>
  </si>
  <si>
    <t>Supplying and stacking of good earth at site including royalty and carriage  .i/c carriage of material in all leads and lifts By mechanical transport/Head load etc (earth measured in stacks will be reduced by 20% for payment)</t>
  </si>
  <si>
    <t xml:space="preserve">Supplying and stacking sludge at site  including royalty and carriage u.i/c carriage of material in all leads and lifts By mechanical transport/Head load etc (Sludge measured in stacks will be reduced by 8% for payment)
</t>
  </si>
  <si>
    <t xml:space="preserve">Mixing earth and sludge or manure in proportion specified or directed as per the direction of Engineer in charge
</t>
  </si>
  <si>
    <t>Grassing with 'Doob' grass including watering and maintenance of the Lawn for 30 days or more till the grass from a thick lawn free from weeds and fit for moving including supplying good earth if needed(the cost for Doob grass shall be paid separately),In rows 7.5 cm. Apart in either direction.as per the direction of Engineer in charge</t>
  </si>
  <si>
    <t xml:space="preserve">Preparation of beds for hedging and shrubbery by excavating upto 1.5 metre depth and trenching the excavated base to a further depth of 30cm. Refilling the excavated earth after breaking clods and mixing with sludge or manureia the ratio 8:1 (8 parts of stacked. volume of earth after reduction by 20% : 1 part of stacked volume of sludge or manure after reduction by 8% flooding with water, filling with earth if necessary, watering and finally  fine dressing levelling etc. including stacking and disposal of materials declared un-serviceable and surplus earth by spreading and levelling as directed by Enginer in charge including in all leads and lifts
</t>
  </si>
  <si>
    <t xml:space="preserve">Providing and laying Multi purpose Court (Basketball Court,Volleyball and Badminton court) Size Playing Area (23.24 x 12.14)mtr./reduce or resize as on site. Asphalt Base i/c dressing of soil, compaction of the sub base will be by 8-10 ton roller, carry out anti-termite and weedicide on the total area by spraying and laying a layer of 85mm/ 65mm compacted water bound macadam in one/two layers respectively,WBM to be densely compacted by keying and inter locking the stones to ensure that no settlement takes place.Laying a 30 mm compacted thick hot mix Asphalt BM course, 20 mm compacted thick hot mix A.C course.Seal Coat with stone dust,An open saucer drains at a lower end.150mm thick  edge wall for support. 8 layers Cushion KDF Material consist of 1 layer of resurfacer, 1 layer of primer with 4 layer of cushion, 2 layers of color and over the top marking Minimum 8 layered, Good quality synthetic material with binders, surfaces, all weather shield cushion coating (Approved by ITF/BFI) With Acessories of poles 200mm round pipe with 3.2 mtr distance from the board. 25mm back board transparent Acrylic with International Standard die made frame coated die made framewith built in brackets for mounting. Dunking Rim with three spring mechanism, including all taxes and carriage of material upto all leads &amp; lifts, and as per direction of Engineer in charge.
</t>
  </si>
  <si>
    <t>Providing and fixing 3 Seater composite material  Benches with back rest (Leg are made with R.CC and seating ,back rest are made with with wooden planks) as per the direction of Engineer in Charge including all leads and lifts</t>
  </si>
  <si>
    <t>Providing and Planting ornamental trees i/c digging &amp; planting and cost of tree guard (made of precast) at site, with carriage of materials with all leads and lifts as/ Engg. In Charge.</t>
  </si>
  <si>
    <t>Providing 110 mm dia PVC pipe half perforated extending through the full with of the sub structure with slope of 1(v) :20(H) in drain/ under ground drawing and techanical specification clauses 614,709,1204.3.7.,  including carriage of material in all leads and lifts  and as per direction of Engineer in charge.</t>
  </si>
  <si>
    <t>No.s</t>
  </si>
  <si>
    <t>Rmt.</t>
  </si>
  <si>
    <t>Name of Work: Development of Park – Ram Nagar at Dharamshala</t>
  </si>
  <si>
    <t>Tender Contract No:  DSCL/02/2021</t>
  </si>
  <si>
    <t>Excavation in drains and channels etc. in all kind of soil in earth work including dressing of side and bed and disposing of excavated earth upto all leads and lifts disposed earth to be levelled and neatly dressed.</t>
  </si>
  <si>
    <t>Excavating trenches of required width for pipes, cables, etc in all kind of soil in earth including excavation for sockets, and dressing of sides, ramming of bottoms, in all depths, including getting out the excavated soil, and then returning the soil as required, in layers in any depth, including consolidating each deposited layer by ramming, watering, etc. and disposing of surplus excavated soil as directed, in all leads and lifs within all leads, all kinds of soil for pipes, cables etc. exceeding 80 mm dia. but not exceeding 300 mm dia.</t>
  </si>
  <si>
    <t>Excavation in foundations, trenches etc, in all kinds of soil in earth work, such as spade work,pick work,jumper work,chezelling etc in all leads and lifts  including  lift, stacking the excavated soil not more than 3 metres clear from the edge of the excavation and then returning the stacked in 15cm layers, when required in to plinths sides of foundations etc., consolidating each deposited layer by ramming and watering and then disposing of all surplus excavated earth as directed with in all leads.</t>
  </si>
  <si>
    <t>Cum</t>
  </si>
  <si>
    <t>Sqm</t>
  </si>
  <si>
    <t>Kg</t>
  </si>
  <si>
    <t>Qtl.</t>
  </si>
  <si>
    <t>Rmt</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</si>
</sst>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0.00_ "/>
    <numFmt numFmtId="181" formatCode="&quot;Yes&quot;;&quot;Yes&quot;;&quot;No&quot;"/>
    <numFmt numFmtId="182" formatCode="&quot;True&quot;;&quot;True&quot;;&quot;False&quot;"/>
    <numFmt numFmtId="183" formatCode="&quot;On&quot;;&quot;On&quot;;&quot;Off&quot;"/>
    <numFmt numFmtId="184" formatCode="[$€-2]\ #,##0.00_);[Red]\([$€-2]\ #,##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2"/>
      <name val="Abadi MT Condensed Light"/>
      <family val="0"/>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1"/>
      <name val="Calibri"/>
      <family val="2"/>
    </font>
    <font>
      <sz val="10"/>
      <color indexed="8"/>
      <name val="Arial"/>
      <family val="2"/>
    </font>
    <font>
      <b/>
      <u val="single"/>
      <sz val="16"/>
      <color indexed="10"/>
      <name val="Arial"/>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0"/>
      <color theme="1"/>
      <name val="Arial"/>
      <family val="2"/>
    </font>
    <font>
      <b/>
      <u val="single"/>
      <sz val="16"/>
      <color rgb="FFFF0000"/>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5" fillId="0" borderId="0">
      <alignment/>
      <protection/>
    </xf>
    <xf numFmtId="0" fontId="11" fillId="0" borderId="0">
      <alignment/>
      <protection/>
    </xf>
    <xf numFmtId="0" fontId="0"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8">
    <xf numFmtId="0" fontId="0" fillId="0" borderId="0" xfId="0" applyFont="1" applyAlignment="1">
      <alignment/>
    </xf>
    <xf numFmtId="0" fontId="3" fillId="0" borderId="0" xfId="60" applyNumberFormat="1" applyFont="1" applyFill="1" applyBorder="1" applyAlignment="1">
      <alignment vertical="center"/>
      <protection/>
    </xf>
    <xf numFmtId="0" fontId="63" fillId="0" borderId="0" xfId="60" applyNumberFormat="1" applyFont="1" applyFill="1" applyBorder="1" applyAlignment="1" applyProtection="1">
      <alignment vertical="center"/>
      <protection locked="0"/>
    </xf>
    <xf numFmtId="0" fontId="63" fillId="0" borderId="0" xfId="60" applyNumberFormat="1" applyFont="1" applyFill="1" applyBorder="1" applyAlignment="1">
      <alignment vertical="center"/>
      <protection/>
    </xf>
    <xf numFmtId="0" fontId="64" fillId="0" borderId="0" xfId="61" applyNumberFormat="1" applyFont="1" applyFill="1" applyBorder="1" applyAlignment="1" applyProtection="1">
      <alignment horizontal="center" vertical="center"/>
      <protection/>
    </xf>
    <xf numFmtId="0" fontId="2" fillId="0" borderId="0" xfId="60" applyNumberFormat="1" applyFont="1" applyFill="1" applyBorder="1" applyAlignment="1">
      <alignment vertical="center"/>
      <protection/>
    </xf>
    <xf numFmtId="0" fontId="4" fillId="0" borderId="0" xfId="60" applyNumberFormat="1" applyFont="1" applyFill="1" applyBorder="1" applyAlignment="1">
      <alignment horizontal="left"/>
      <protection/>
    </xf>
    <xf numFmtId="0" fontId="65" fillId="0" borderId="0" xfId="60" applyNumberFormat="1" applyFont="1" applyFill="1" applyBorder="1" applyAlignment="1">
      <alignment horizontal="left"/>
      <protection/>
    </xf>
    <xf numFmtId="0" fontId="2" fillId="0" borderId="10" xfId="61" applyNumberFormat="1" applyFont="1" applyFill="1" applyBorder="1" applyAlignment="1" applyProtection="1">
      <alignment horizontal="left" vertical="top" wrapText="1"/>
      <protection/>
    </xf>
    <xf numFmtId="0" fontId="3" fillId="0" borderId="0" xfId="60" applyNumberFormat="1" applyFont="1" applyFill="1" applyAlignment="1" applyProtection="1">
      <alignment vertical="center"/>
      <protection locked="0"/>
    </xf>
    <xf numFmtId="0" fontId="63" fillId="0" borderId="0" xfId="60" applyNumberFormat="1" applyFont="1" applyFill="1" applyAlignment="1" applyProtection="1">
      <alignment vertical="center"/>
      <protection locked="0"/>
    </xf>
    <xf numFmtId="0" fontId="3" fillId="0" borderId="0" xfId="60" applyNumberFormat="1" applyFont="1" applyFill="1" applyAlignment="1">
      <alignment vertical="center"/>
      <protection/>
    </xf>
    <xf numFmtId="0" fontId="63" fillId="0" borderId="0" xfId="60" applyNumberFormat="1" applyFont="1" applyFill="1" applyAlignment="1">
      <alignment vertical="center"/>
      <protection/>
    </xf>
    <xf numFmtId="0" fontId="2" fillId="0" borderId="11" xfId="60" applyNumberFormat="1" applyFont="1" applyFill="1" applyBorder="1" applyAlignment="1">
      <alignment horizontal="center" vertical="top" wrapText="1"/>
      <protection/>
    </xf>
    <xf numFmtId="0" fontId="3" fillId="0" borderId="0" xfId="60" applyNumberFormat="1" applyFont="1" applyFill="1">
      <alignment/>
      <protection/>
    </xf>
    <xf numFmtId="0" fontId="63" fillId="0" borderId="0" xfId="60" applyNumberFormat="1" applyFont="1" applyFill="1">
      <alignment/>
      <protection/>
    </xf>
    <xf numFmtId="0" fontId="2" fillId="0" borderId="12" xfId="61" applyNumberFormat="1" applyFont="1" applyFill="1" applyBorder="1" applyAlignment="1">
      <alignment horizontal="center" vertical="top" wrapText="1"/>
      <protection/>
    </xf>
    <xf numFmtId="0" fontId="66" fillId="0" borderId="11" xfId="61" applyNumberFormat="1" applyFont="1" applyFill="1" applyBorder="1" applyAlignment="1">
      <alignment vertical="top" wrapText="1"/>
      <protection/>
    </xf>
    <xf numFmtId="0" fontId="2" fillId="0" borderId="13" xfId="60" applyNumberFormat="1" applyFont="1" applyFill="1" applyBorder="1" applyAlignment="1">
      <alignment horizontal="center" vertical="top" wrapText="1"/>
      <protection/>
    </xf>
    <xf numFmtId="0" fontId="3" fillId="0" borderId="13" xfId="61" applyNumberFormat="1" applyFont="1" applyFill="1" applyBorder="1" applyAlignment="1">
      <alignment horizontal="center" vertical="top"/>
      <protection/>
    </xf>
    <xf numFmtId="0" fontId="3" fillId="0" borderId="13" xfId="61" applyNumberFormat="1" applyFont="1" applyFill="1" applyBorder="1" applyAlignment="1">
      <alignment vertical="top"/>
      <protection/>
    </xf>
    <xf numFmtId="0" fontId="3" fillId="0" borderId="13" xfId="60" applyNumberFormat="1" applyFont="1" applyFill="1" applyBorder="1" applyAlignment="1">
      <alignment vertical="top"/>
      <protection/>
    </xf>
    <xf numFmtId="0" fontId="2" fillId="0" borderId="13" xfId="60" applyNumberFormat="1" applyFont="1" applyFill="1" applyBorder="1" applyAlignment="1" applyProtection="1">
      <alignment horizontal="left" vertical="top"/>
      <protection locked="0"/>
    </xf>
    <xf numFmtId="0" fontId="3" fillId="0" borderId="13" xfId="61" applyNumberFormat="1" applyFont="1" applyFill="1" applyBorder="1" applyAlignment="1">
      <alignment vertical="top" wrapText="1"/>
      <protection/>
    </xf>
    <xf numFmtId="0" fontId="3" fillId="0" borderId="0" xfId="60" applyNumberFormat="1" applyFont="1" applyFill="1" applyAlignment="1">
      <alignment vertical="top"/>
      <protection/>
    </xf>
    <xf numFmtId="0" fontId="63" fillId="0" borderId="0" xfId="60" applyNumberFormat="1" applyFont="1" applyFill="1" applyAlignment="1">
      <alignment vertical="top"/>
      <protection/>
    </xf>
    <xf numFmtId="172" fontId="3" fillId="0" borderId="13" xfId="61" applyNumberFormat="1" applyFont="1" applyFill="1" applyBorder="1" applyAlignment="1">
      <alignment vertical="top"/>
      <protection/>
    </xf>
    <xf numFmtId="0" fontId="2" fillId="0" borderId="13" xfId="60" applyNumberFormat="1" applyFont="1" applyFill="1" applyBorder="1" applyAlignment="1" applyProtection="1">
      <alignment horizontal="right" vertical="top"/>
      <protection locked="0"/>
    </xf>
    <xf numFmtId="172" fontId="2" fillId="0" borderId="13" xfId="60" applyNumberFormat="1" applyFont="1" applyFill="1" applyBorder="1" applyAlignment="1" applyProtection="1">
      <alignment horizontal="right" vertical="top"/>
      <protection locked="0"/>
    </xf>
    <xf numFmtId="172" fontId="2" fillId="0" borderId="11" xfId="60" applyNumberFormat="1" applyFont="1" applyFill="1" applyBorder="1" applyAlignment="1" applyProtection="1">
      <alignment horizontal="center" vertical="top" wrapText="1"/>
      <protection/>
    </xf>
    <xf numFmtId="172" fontId="2" fillId="0" borderId="11" xfId="60" applyNumberFormat="1" applyFont="1" applyFill="1" applyBorder="1" applyAlignment="1">
      <alignment horizontal="center" vertical="top" wrapText="1"/>
      <protection/>
    </xf>
    <xf numFmtId="172" fontId="2" fillId="0" borderId="13" xfId="60" applyNumberFormat="1" applyFont="1" applyFill="1" applyBorder="1" applyAlignment="1">
      <alignment horizontal="center" vertical="top" wrapText="1"/>
      <protection/>
    </xf>
    <xf numFmtId="172" fontId="67" fillId="0" borderId="13" xfId="60" applyNumberFormat="1" applyFont="1" applyFill="1" applyBorder="1" applyAlignment="1">
      <alignment horizontal="center" vertical="top" wrapText="1"/>
      <protection/>
    </xf>
    <xf numFmtId="0" fontId="2" fillId="0" borderId="13" xfId="61" applyNumberFormat="1" applyFont="1" applyFill="1" applyBorder="1" applyAlignment="1">
      <alignment horizontal="left" vertical="top"/>
      <protection/>
    </xf>
    <xf numFmtId="0" fontId="2" fillId="0" borderId="10" xfId="61" applyNumberFormat="1" applyFont="1" applyFill="1" applyBorder="1" applyAlignment="1">
      <alignment horizontal="left" vertical="top"/>
      <protection/>
    </xf>
    <xf numFmtId="0" fontId="3" fillId="0" borderId="12" xfId="61" applyNumberFormat="1" applyFont="1" applyFill="1" applyBorder="1" applyAlignment="1">
      <alignment vertical="top"/>
      <protection/>
    </xf>
    <xf numFmtId="0" fontId="3" fillId="0" borderId="14" xfId="61" applyNumberFormat="1" applyFont="1" applyFill="1" applyBorder="1" applyAlignment="1">
      <alignment vertical="top"/>
      <protection/>
    </xf>
    <xf numFmtId="0" fontId="6" fillId="0" borderId="15" xfId="61" applyNumberFormat="1" applyFont="1" applyFill="1" applyBorder="1" applyAlignment="1">
      <alignment vertical="top"/>
      <protection/>
    </xf>
    <xf numFmtId="0" fontId="3" fillId="0" borderId="15" xfId="61" applyNumberFormat="1" applyFont="1" applyFill="1" applyBorder="1" applyAlignment="1">
      <alignment vertical="top"/>
      <protection/>
    </xf>
    <xf numFmtId="172" fontId="3" fillId="0" borderId="0" xfId="60" applyNumberFormat="1" applyFont="1" applyFill="1" applyAlignment="1">
      <alignment vertical="top"/>
      <protection/>
    </xf>
    <xf numFmtId="0" fontId="2" fillId="0" borderId="15" xfId="61" applyNumberFormat="1" applyFont="1" applyFill="1" applyBorder="1" applyAlignment="1">
      <alignment horizontal="left" vertical="top"/>
      <protection/>
    </xf>
    <xf numFmtId="0" fontId="68" fillId="0" borderId="12" xfId="60" applyNumberFormat="1" applyFont="1" applyFill="1" applyBorder="1" applyAlignment="1" applyProtection="1">
      <alignment vertical="top"/>
      <protection/>
    </xf>
    <xf numFmtId="0" fontId="14" fillId="0" borderId="11" xfId="61" applyNumberFormat="1" applyFont="1" applyFill="1" applyBorder="1" applyAlignment="1" applyProtection="1">
      <alignment vertical="center" wrapText="1"/>
      <protection locked="0"/>
    </xf>
    <xf numFmtId="0" fontId="69" fillId="33" borderId="11" xfId="61" applyNumberFormat="1" applyFont="1" applyFill="1" applyBorder="1" applyAlignment="1" applyProtection="1">
      <alignment vertical="center" wrapText="1"/>
      <protection locked="0"/>
    </xf>
    <xf numFmtId="0" fontId="68" fillId="0" borderId="11" xfId="61" applyNumberFormat="1" applyFont="1" applyFill="1" applyBorder="1" applyAlignment="1">
      <alignment vertical="top"/>
      <protection/>
    </xf>
    <xf numFmtId="0" fontId="3" fillId="0" borderId="11" xfId="60" applyNumberFormat="1" applyFont="1" applyFill="1" applyBorder="1" applyAlignment="1" applyProtection="1">
      <alignment vertical="top"/>
      <protection/>
    </xf>
    <xf numFmtId="0" fontId="13" fillId="0" borderId="11" xfId="61" applyNumberFormat="1" applyFont="1" applyFill="1" applyBorder="1" applyAlignment="1" applyProtection="1">
      <alignment vertical="center" wrapText="1"/>
      <protection locked="0"/>
    </xf>
    <xf numFmtId="0" fontId="13" fillId="0" borderId="11" xfId="68" applyNumberFormat="1" applyFont="1" applyFill="1" applyBorder="1" applyAlignment="1" applyProtection="1">
      <alignment vertical="center" wrapText="1"/>
      <protection locked="0"/>
    </xf>
    <xf numFmtId="0" fontId="14" fillId="0" borderId="11" xfId="61" applyNumberFormat="1" applyFont="1" applyFill="1" applyBorder="1" applyAlignment="1" applyProtection="1">
      <alignment vertical="center" wrapText="1"/>
      <protection/>
    </xf>
    <xf numFmtId="0" fontId="3" fillId="0" borderId="0" xfId="60" applyNumberFormat="1" applyFont="1" applyFill="1" applyAlignment="1" applyProtection="1">
      <alignment vertical="top"/>
      <protection/>
    </xf>
    <xf numFmtId="0" fontId="63" fillId="0" borderId="0" xfId="60" applyNumberFormat="1" applyFont="1" applyFill="1" applyAlignment="1" applyProtection="1">
      <alignment vertical="top"/>
      <protection/>
    </xf>
    <xf numFmtId="0" fontId="0" fillId="0" borderId="0" xfId="60" applyNumberFormat="1" applyFill="1">
      <alignment/>
      <protection/>
    </xf>
    <xf numFmtId="0" fontId="11" fillId="0" borderId="0" xfId="61" applyNumberFormat="1" applyFill="1">
      <alignment/>
      <protection/>
    </xf>
    <xf numFmtId="0" fontId="70" fillId="0" borderId="0" xfId="60" applyNumberFormat="1" applyFont="1" applyFill="1">
      <alignment/>
      <protection/>
    </xf>
    <xf numFmtId="172" fontId="71" fillId="0" borderId="16" xfId="61" applyNumberFormat="1" applyFont="1" applyFill="1" applyBorder="1" applyAlignment="1">
      <alignment horizontal="right" vertical="top"/>
      <protection/>
    </xf>
    <xf numFmtId="172" fontId="6" fillId="0" borderId="17" xfId="61" applyNumberFormat="1" applyFont="1" applyFill="1" applyBorder="1" applyAlignment="1">
      <alignment horizontal="right" vertical="top"/>
      <protection/>
    </xf>
    <xf numFmtId="10" fontId="72" fillId="33" borderId="11" xfId="68" applyNumberFormat="1" applyFont="1" applyFill="1" applyBorder="1" applyAlignment="1">
      <alignment horizontal="center" vertical="center"/>
    </xf>
    <xf numFmtId="0" fontId="64" fillId="0" borderId="0" xfId="63" applyNumberFormat="1" applyFont="1" applyFill="1" applyBorder="1" applyAlignment="1" applyProtection="1">
      <alignment horizontal="center" vertical="center"/>
      <protection/>
    </xf>
    <xf numFmtId="2" fontId="2" fillId="0" borderId="18" xfId="61" applyNumberFormat="1" applyFont="1" applyFill="1" applyBorder="1" applyAlignment="1">
      <alignment horizontal="right" vertical="top"/>
      <protection/>
    </xf>
    <xf numFmtId="2" fontId="6" fillId="0" borderId="13" xfId="61" applyNumberFormat="1" applyFont="1" applyFill="1" applyBorder="1" applyAlignment="1">
      <alignment vertical="top"/>
      <protection/>
    </xf>
    <xf numFmtId="172" fontId="2" fillId="33" borderId="13" xfId="60" applyNumberFormat="1" applyFont="1" applyFill="1" applyBorder="1" applyAlignment="1" applyProtection="1">
      <alignment horizontal="right" vertical="top"/>
      <protection locked="0"/>
    </xf>
    <xf numFmtId="0" fontId="2" fillId="34" borderId="13" xfId="60" applyNumberFormat="1" applyFont="1" applyFill="1" applyBorder="1" applyAlignment="1">
      <alignment horizontal="center" vertical="top" wrapText="1"/>
      <protection/>
    </xf>
    <xf numFmtId="0" fontId="2" fillId="34" borderId="11" xfId="60" applyNumberFormat="1" applyFont="1" applyFill="1" applyBorder="1" applyAlignment="1">
      <alignment horizontal="center" vertical="top" wrapText="1"/>
      <protection/>
    </xf>
    <xf numFmtId="0" fontId="2" fillId="35" borderId="10" xfId="60" applyNumberFormat="1" applyFont="1" applyFill="1" applyBorder="1" applyAlignment="1">
      <alignment horizontal="center" vertical="top" wrapText="1"/>
      <protection/>
    </xf>
    <xf numFmtId="0" fontId="2" fillId="35" borderId="13" xfId="60" applyNumberFormat="1" applyFont="1" applyFill="1" applyBorder="1" applyAlignment="1">
      <alignment horizontal="center" vertical="top" wrapText="1"/>
      <protection/>
    </xf>
    <xf numFmtId="0" fontId="11" fillId="0" borderId="13" xfId="0" applyFont="1" applyFill="1" applyBorder="1" applyAlignment="1">
      <alignment horizontal="center" vertical="center" wrapText="1"/>
    </xf>
    <xf numFmtId="2" fontId="11" fillId="0" borderId="13" xfId="0" applyNumberFormat="1" applyFont="1" applyFill="1" applyBorder="1" applyAlignment="1">
      <alignment horizontal="center" vertical="center" wrapText="1"/>
    </xf>
    <xf numFmtId="2" fontId="0" fillId="0" borderId="13" xfId="0" applyNumberFormat="1" applyFill="1" applyBorder="1" applyAlignment="1">
      <alignment horizontal="center" vertical="center"/>
    </xf>
    <xf numFmtId="2" fontId="43" fillId="0" borderId="13" xfId="0" applyNumberFormat="1" applyFont="1" applyFill="1" applyBorder="1" applyAlignment="1">
      <alignment horizontal="center" vertical="center"/>
    </xf>
    <xf numFmtId="0" fontId="11" fillId="0" borderId="13" xfId="0" applyFont="1" applyFill="1" applyBorder="1" applyAlignment="1">
      <alignment horizontal="justify" vertical="top"/>
    </xf>
    <xf numFmtId="0" fontId="73" fillId="0" borderId="13" xfId="0" applyFont="1" applyFill="1" applyBorder="1" applyAlignment="1">
      <alignment horizontal="justify" vertical="top"/>
    </xf>
    <xf numFmtId="0" fontId="16" fillId="0" borderId="13" xfId="0" applyFont="1" applyFill="1" applyBorder="1" applyAlignment="1">
      <alignment horizontal="justify" vertical="top"/>
    </xf>
    <xf numFmtId="0" fontId="2" fillId="0" borderId="10" xfId="60" applyNumberFormat="1" applyFont="1" applyFill="1" applyBorder="1" applyAlignment="1">
      <alignment horizontal="center" vertical="center" wrapText="1"/>
      <protection/>
    </xf>
    <xf numFmtId="0" fontId="2" fillId="0" borderId="15" xfId="60" applyNumberFormat="1" applyFont="1" applyFill="1" applyBorder="1" applyAlignment="1">
      <alignment horizontal="center" vertical="center" wrapText="1"/>
      <protection/>
    </xf>
    <xf numFmtId="0" fontId="2" fillId="0" borderId="19" xfId="60" applyNumberFormat="1" applyFont="1" applyFill="1" applyBorder="1" applyAlignment="1">
      <alignment horizontal="center" vertical="center" wrapText="1"/>
      <protection/>
    </xf>
    <xf numFmtId="0" fontId="6" fillId="0" borderId="10" xfId="61" applyNumberFormat="1" applyFont="1" applyFill="1" applyBorder="1" applyAlignment="1">
      <alignment horizontal="center" vertical="top" wrapText="1"/>
      <protection/>
    </xf>
    <xf numFmtId="0" fontId="6" fillId="0" borderId="15" xfId="61" applyNumberFormat="1" applyFont="1" applyFill="1" applyBorder="1" applyAlignment="1">
      <alignment horizontal="center" vertical="top" wrapText="1"/>
      <protection/>
    </xf>
    <xf numFmtId="0" fontId="6" fillId="0" borderId="19" xfId="61" applyNumberFormat="1" applyFont="1" applyFill="1" applyBorder="1" applyAlignment="1">
      <alignment horizontal="center" vertical="top" wrapText="1"/>
      <protection/>
    </xf>
    <xf numFmtId="0" fontId="74" fillId="0" borderId="0" xfId="60" applyNumberFormat="1" applyFont="1" applyFill="1" applyBorder="1" applyAlignment="1">
      <alignment horizontal="right" vertical="top"/>
      <protection/>
    </xf>
    <xf numFmtId="0" fontId="5" fillId="0" borderId="0" xfId="60" applyNumberFormat="1" applyFont="1" applyFill="1" applyBorder="1" applyAlignment="1">
      <alignment horizontal="left" vertical="center" wrapText="1"/>
      <protection/>
    </xf>
    <xf numFmtId="0" fontId="65" fillId="0" borderId="20" xfId="60" applyNumberFormat="1" applyFont="1" applyFill="1" applyBorder="1" applyAlignment="1" applyProtection="1">
      <alignment horizontal="center" wrapText="1"/>
      <protection locked="0"/>
    </xf>
    <xf numFmtId="0" fontId="2" fillId="33" borderId="10" xfId="61" applyNumberFormat="1" applyFont="1" applyFill="1" applyBorder="1" applyAlignment="1" applyProtection="1">
      <alignment horizontal="left" vertical="top"/>
      <protection locked="0"/>
    </xf>
    <xf numFmtId="0" fontId="2" fillId="0" borderId="15" xfId="61" applyNumberFormat="1" applyFont="1" applyFill="1" applyBorder="1" applyAlignment="1" applyProtection="1">
      <alignment horizontal="left" vertical="top"/>
      <protection locked="0"/>
    </xf>
    <xf numFmtId="0" fontId="2" fillId="0" borderId="19" xfId="61"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5" fillId="0" borderId="13" xfId="0" applyFont="1" applyFill="1" applyBorder="1" applyAlignment="1">
      <alignment horizontal="center" vertical="center"/>
    </xf>
    <xf numFmtId="2" fontId="3" fillId="0" borderId="13" xfId="0" applyNumberFormat="1" applyFont="1" applyFill="1" applyBorder="1" applyAlignment="1">
      <alignment horizontal="center" vertical="center"/>
    </xf>
    <xf numFmtId="2" fontId="75" fillId="0" borderId="13" xfId="0" applyNumberFormat="1" applyFont="1" applyFill="1" applyBorder="1" applyAlignment="1">
      <alignment horizontal="center" vertic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3 4" xfId="57"/>
    <cellStyle name="Normal 11" xfId="58"/>
    <cellStyle name="Normal 16" xfId="59"/>
    <cellStyle name="Normal 2" xfId="60"/>
    <cellStyle name="Normal 3" xfId="61"/>
    <cellStyle name="Normal 3 2" xfId="62"/>
    <cellStyle name="Normal 4" xfId="63"/>
    <cellStyle name="Normal 7"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2409825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GJ71"/>
  <sheetViews>
    <sheetView showGridLines="0" zoomScale="90" zoomScaleNormal="90" zoomScalePageLayoutView="0" workbookViewId="0" topLeftCell="A41">
      <selection activeCell="A6" sqref="A6:BC6"/>
    </sheetView>
  </sheetViews>
  <sheetFormatPr defaultColWidth="9.140625" defaultRowHeight="15"/>
  <cols>
    <col min="1" max="1" width="10.421875" style="51" customWidth="1"/>
    <col min="2" max="2" width="72.8515625" style="51" customWidth="1"/>
    <col min="3" max="3" width="10.140625" style="51" hidden="1" customWidth="1"/>
    <col min="4" max="4" width="14.57421875" style="51" customWidth="1"/>
    <col min="5" max="5" width="19.140625" style="51" customWidth="1"/>
    <col min="6" max="6" width="14.421875" style="51" hidden="1" customWidth="1"/>
    <col min="7" max="7" width="14.140625" style="51" hidden="1" customWidth="1"/>
    <col min="8" max="9" width="12.140625" style="51" hidden="1" customWidth="1"/>
    <col min="10" max="10" width="9.00390625" style="51" hidden="1" customWidth="1"/>
    <col min="11" max="11" width="19.57421875" style="51" hidden="1" customWidth="1"/>
    <col min="12" max="12" width="14.28125" style="51" hidden="1" customWidth="1"/>
    <col min="13" max="13" width="19.00390625" style="51" customWidth="1"/>
    <col min="14" max="14" width="15.28125" style="52" hidden="1" customWidth="1"/>
    <col min="15" max="15" width="14.28125" style="51" hidden="1" customWidth="1"/>
    <col min="16" max="16" width="17.28125" style="51" hidden="1" customWidth="1"/>
    <col min="17" max="17" width="18.421875" style="51" hidden="1" customWidth="1"/>
    <col min="18" max="18" width="17.421875" style="51" hidden="1" customWidth="1"/>
    <col min="19" max="19" width="14.7109375" style="51" hidden="1" customWidth="1"/>
    <col min="20" max="20" width="14.8515625" style="51" hidden="1" customWidth="1"/>
    <col min="21" max="21" width="16.421875" style="51" hidden="1" customWidth="1"/>
    <col min="22" max="22" width="13.00390625" style="51" hidden="1" customWidth="1"/>
    <col min="23" max="51" width="9.140625" style="51" hidden="1" customWidth="1"/>
    <col min="52" max="52" width="10.28125" style="51" hidden="1" customWidth="1"/>
    <col min="53" max="53" width="20.28125" style="51" customWidth="1"/>
    <col min="54" max="54" width="18.8515625" style="51" hidden="1" customWidth="1"/>
    <col min="55" max="55" width="28.421875" style="51" customWidth="1"/>
    <col min="56" max="187" width="9.140625" style="51" customWidth="1"/>
    <col min="188" max="192" width="9.140625" style="53" customWidth="1"/>
    <col min="193" max="16384" width="9.140625" style="51" customWidth="1"/>
  </cols>
  <sheetData>
    <row r="1" spans="1:192" s="1" customFormat="1" ht="25.5" customHeight="1">
      <c r="A1" s="78" t="str">
        <f>B2&amp;" BoQ"</f>
        <v>Item Rate BoQ</v>
      </c>
      <c r="B1" s="78"/>
      <c r="C1" s="78"/>
      <c r="D1" s="78"/>
      <c r="E1" s="78"/>
      <c r="F1" s="78"/>
      <c r="G1" s="78"/>
      <c r="H1" s="78"/>
      <c r="I1" s="78"/>
      <c r="J1" s="78"/>
      <c r="K1" s="78"/>
      <c r="L1" s="78"/>
      <c r="O1" s="2"/>
      <c r="P1" s="2"/>
      <c r="Q1" s="3"/>
      <c r="GF1" s="3"/>
      <c r="GG1" s="3"/>
      <c r="GH1" s="3"/>
      <c r="GI1" s="3"/>
      <c r="GJ1" s="3"/>
    </row>
    <row r="2" spans="1:17" s="1" customFormat="1" ht="25.5" customHeight="1" hidden="1">
      <c r="A2" s="4" t="s">
        <v>4</v>
      </c>
      <c r="B2" s="4" t="s">
        <v>5</v>
      </c>
      <c r="C2" s="57" t="s">
        <v>6</v>
      </c>
      <c r="D2" s="57" t="s">
        <v>7</v>
      </c>
      <c r="E2" s="4" t="s">
        <v>8</v>
      </c>
      <c r="J2" s="5"/>
      <c r="K2" s="5"/>
      <c r="L2" s="5"/>
      <c r="O2" s="2"/>
      <c r="P2" s="2"/>
      <c r="Q2" s="3"/>
    </row>
    <row r="3" spans="1:192" s="1" customFormat="1" ht="30" customHeight="1" hidden="1">
      <c r="A3" s="1" t="s">
        <v>9</v>
      </c>
      <c r="C3" s="1" t="s">
        <v>10</v>
      </c>
      <c r="GF3" s="3"/>
      <c r="GG3" s="3"/>
      <c r="GH3" s="3"/>
      <c r="GI3" s="3"/>
      <c r="GJ3" s="3"/>
    </row>
    <row r="4" spans="1:192" s="6" customFormat="1" ht="18" customHeight="1">
      <c r="A4" s="79" t="s">
        <v>45</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GF4" s="7"/>
      <c r="GG4" s="7"/>
      <c r="GH4" s="7"/>
      <c r="GI4" s="7"/>
      <c r="GJ4" s="7"/>
    </row>
    <row r="5" spans="1:192" s="6" customFormat="1" ht="15">
      <c r="A5" s="79" t="s">
        <v>102</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GF5" s="7"/>
      <c r="GG5" s="7"/>
      <c r="GH5" s="7"/>
      <c r="GI5" s="7"/>
      <c r="GJ5" s="7"/>
    </row>
    <row r="6" spans="1:192" s="6" customFormat="1" ht="15">
      <c r="A6" s="79" t="s">
        <v>103</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GF6" s="7"/>
      <c r="GG6" s="7"/>
      <c r="GH6" s="7"/>
      <c r="GI6" s="7"/>
      <c r="GJ6" s="7"/>
    </row>
    <row r="7" spans="1:192" s="6" customFormat="1" ht="29.25" customHeight="1" hidden="1">
      <c r="A7" s="80" t="s">
        <v>11</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GF7" s="7"/>
      <c r="GG7" s="7"/>
      <c r="GH7" s="7"/>
      <c r="GI7" s="7"/>
      <c r="GJ7" s="7"/>
    </row>
    <row r="8" spans="1:192" s="9" customFormat="1" ht="38.25" customHeight="1">
      <c r="A8" s="8" t="s">
        <v>12</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GF8" s="10"/>
      <c r="GG8" s="10"/>
      <c r="GH8" s="10"/>
      <c r="GI8" s="10"/>
      <c r="GJ8" s="10"/>
    </row>
    <row r="9" spans="1:192" s="11" customFormat="1" ht="61.5" customHeight="1">
      <c r="A9" s="72" t="s">
        <v>13</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GF9" s="12"/>
      <c r="GG9" s="12"/>
      <c r="GH9" s="12"/>
      <c r="GI9" s="12"/>
      <c r="GJ9" s="12"/>
    </row>
    <row r="10" spans="1:192" s="14" customFormat="1" ht="18.75" customHeight="1">
      <c r="A10" s="13" t="s">
        <v>14</v>
      </c>
      <c r="B10" s="13" t="s">
        <v>15</v>
      </c>
      <c r="C10" s="13" t="s">
        <v>15</v>
      </c>
      <c r="D10" s="13" t="s">
        <v>14</v>
      </c>
      <c r="E10" s="13" t="s">
        <v>15</v>
      </c>
      <c r="F10" s="13" t="s">
        <v>16</v>
      </c>
      <c r="G10" s="13" t="s">
        <v>16</v>
      </c>
      <c r="H10" s="13" t="s">
        <v>17</v>
      </c>
      <c r="I10" s="13" t="s">
        <v>15</v>
      </c>
      <c r="J10" s="13" t="s">
        <v>14</v>
      </c>
      <c r="K10" s="13" t="s">
        <v>18</v>
      </c>
      <c r="L10" s="13" t="s">
        <v>15</v>
      </c>
      <c r="M10" s="13" t="s">
        <v>14</v>
      </c>
      <c r="N10" s="13" t="s">
        <v>16</v>
      </c>
      <c r="O10" s="13" t="s">
        <v>16</v>
      </c>
      <c r="P10" s="13" t="s">
        <v>16</v>
      </c>
      <c r="Q10" s="13" t="s">
        <v>16</v>
      </c>
      <c r="R10" s="13" t="s">
        <v>17</v>
      </c>
      <c r="S10" s="13" t="s">
        <v>17</v>
      </c>
      <c r="T10" s="13" t="s">
        <v>16</v>
      </c>
      <c r="U10" s="13" t="s">
        <v>16</v>
      </c>
      <c r="V10" s="13" t="s">
        <v>16</v>
      </c>
      <c r="W10" s="13" t="s">
        <v>16</v>
      </c>
      <c r="X10" s="13" t="s">
        <v>17</v>
      </c>
      <c r="Y10" s="13" t="s">
        <v>17</v>
      </c>
      <c r="Z10" s="13" t="s">
        <v>16</v>
      </c>
      <c r="AA10" s="13" t="s">
        <v>16</v>
      </c>
      <c r="AB10" s="13" t="s">
        <v>16</v>
      </c>
      <c r="AC10" s="13" t="s">
        <v>16</v>
      </c>
      <c r="AD10" s="13" t="s">
        <v>17</v>
      </c>
      <c r="AE10" s="13" t="s">
        <v>17</v>
      </c>
      <c r="AF10" s="13" t="s">
        <v>16</v>
      </c>
      <c r="AG10" s="13" t="s">
        <v>16</v>
      </c>
      <c r="AH10" s="13" t="s">
        <v>16</v>
      </c>
      <c r="AI10" s="13" t="s">
        <v>16</v>
      </c>
      <c r="AJ10" s="13" t="s">
        <v>17</v>
      </c>
      <c r="AK10" s="13" t="s">
        <v>17</v>
      </c>
      <c r="AL10" s="13" t="s">
        <v>16</v>
      </c>
      <c r="AM10" s="13" t="s">
        <v>16</v>
      </c>
      <c r="AN10" s="13" t="s">
        <v>16</v>
      </c>
      <c r="AO10" s="13" t="s">
        <v>16</v>
      </c>
      <c r="AP10" s="13" t="s">
        <v>17</v>
      </c>
      <c r="AQ10" s="13" t="s">
        <v>17</v>
      </c>
      <c r="AR10" s="13" t="s">
        <v>16</v>
      </c>
      <c r="AS10" s="13" t="s">
        <v>16</v>
      </c>
      <c r="AT10" s="13" t="s">
        <v>14</v>
      </c>
      <c r="AU10" s="13" t="s">
        <v>14</v>
      </c>
      <c r="AV10" s="13" t="s">
        <v>17</v>
      </c>
      <c r="AW10" s="13" t="s">
        <v>17</v>
      </c>
      <c r="AX10" s="13" t="s">
        <v>14</v>
      </c>
      <c r="AY10" s="13" t="s">
        <v>14</v>
      </c>
      <c r="AZ10" s="13" t="s">
        <v>19</v>
      </c>
      <c r="BA10" s="13" t="s">
        <v>14</v>
      </c>
      <c r="BB10" s="13" t="s">
        <v>14</v>
      </c>
      <c r="BC10" s="13" t="s">
        <v>15</v>
      </c>
      <c r="GF10" s="15"/>
      <c r="GG10" s="15"/>
      <c r="GH10" s="15"/>
      <c r="GI10" s="15"/>
      <c r="GJ10" s="15"/>
    </row>
    <row r="11" spans="1:192" s="14" customFormat="1" ht="82.5" customHeight="1">
      <c r="A11" s="13" t="s">
        <v>0</v>
      </c>
      <c r="B11" s="13" t="s">
        <v>20</v>
      </c>
      <c r="C11" s="13" t="s">
        <v>1</v>
      </c>
      <c r="D11" s="13" t="s">
        <v>21</v>
      </c>
      <c r="E11" s="13" t="s">
        <v>22</v>
      </c>
      <c r="F11" s="13" t="s">
        <v>2</v>
      </c>
      <c r="G11" s="13"/>
      <c r="H11" s="13"/>
      <c r="I11" s="13" t="s">
        <v>23</v>
      </c>
      <c r="J11" s="13" t="s">
        <v>24</v>
      </c>
      <c r="K11" s="13" t="s">
        <v>25</v>
      </c>
      <c r="L11" s="13" t="s">
        <v>26</v>
      </c>
      <c r="M11" s="16" t="s">
        <v>46</v>
      </c>
      <c r="N11" s="13" t="s">
        <v>27</v>
      </c>
      <c r="O11" s="13" t="s">
        <v>28</v>
      </c>
      <c r="P11" s="13" t="s">
        <v>29</v>
      </c>
      <c r="Q11" s="13" t="s">
        <v>30</v>
      </c>
      <c r="R11" s="13"/>
      <c r="S11" s="13"/>
      <c r="T11" s="13" t="s">
        <v>31</v>
      </c>
      <c r="U11" s="13" t="s">
        <v>32</v>
      </c>
      <c r="V11" s="13" t="s">
        <v>33</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47</v>
      </c>
      <c r="BB11" s="17" t="s">
        <v>34</v>
      </c>
      <c r="BC11" s="17" t="s">
        <v>35</v>
      </c>
      <c r="GF11" s="15"/>
      <c r="GG11" s="15"/>
      <c r="GH11" s="15"/>
      <c r="GI11" s="15"/>
      <c r="GJ11" s="15"/>
    </row>
    <row r="12" spans="1:192" s="14" customFormat="1" ht="18" customHeight="1">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GF12" s="15"/>
      <c r="GG12" s="15"/>
      <c r="GH12" s="15"/>
      <c r="GI12" s="15"/>
      <c r="GJ12" s="15"/>
    </row>
    <row r="13" spans="1:192" s="14" customFormat="1" ht="57.75" customHeight="1">
      <c r="A13" s="18">
        <v>1</v>
      </c>
      <c r="B13" s="69" t="s">
        <v>104</v>
      </c>
      <c r="C13" s="18"/>
      <c r="D13" s="66">
        <v>23.4</v>
      </c>
      <c r="E13" s="65" t="s">
        <v>107</v>
      </c>
      <c r="F13" s="26"/>
      <c r="G13" s="27"/>
      <c r="H13" s="27"/>
      <c r="I13" s="20" t="s">
        <v>37</v>
      </c>
      <c r="J13" s="21">
        <f>IF(I13="Less(-)",-1,1)</f>
        <v>1</v>
      </c>
      <c r="K13" s="22" t="s">
        <v>42</v>
      </c>
      <c r="L13" s="22" t="s">
        <v>8</v>
      </c>
      <c r="M13" s="60"/>
      <c r="N13" s="28"/>
      <c r="O13" s="28"/>
      <c r="P13" s="29"/>
      <c r="Q13" s="28"/>
      <c r="R13" s="28"/>
      <c r="S13" s="30"/>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2"/>
      <c r="AV13" s="31"/>
      <c r="AW13" s="31"/>
      <c r="AX13" s="31"/>
      <c r="AY13" s="31"/>
      <c r="AZ13" s="31"/>
      <c r="BA13" s="58">
        <f>total_amount_ba($B$2,$D$2,D13,F13,J13,K13,M13)</f>
        <v>0</v>
      </c>
      <c r="BB13" s="58">
        <f>BA13+SUM(N13:AZ13)</f>
        <v>0</v>
      </c>
      <c r="BC13" s="23" t="str">
        <f>SpellNumber(L13,BB13)</f>
        <v>INR Zero Only</v>
      </c>
      <c r="GF13" s="15"/>
      <c r="GG13" s="15"/>
      <c r="GH13" s="15"/>
      <c r="GI13" s="15"/>
      <c r="GJ13" s="15"/>
    </row>
    <row r="14" spans="1:192" s="24" customFormat="1" ht="89.25">
      <c r="A14" s="19">
        <v>2</v>
      </c>
      <c r="B14" s="69" t="s">
        <v>105</v>
      </c>
      <c r="C14" s="18"/>
      <c r="D14" s="66">
        <v>43.74</v>
      </c>
      <c r="E14" s="65" t="s">
        <v>107</v>
      </c>
      <c r="F14" s="26"/>
      <c r="G14" s="27"/>
      <c r="H14" s="27"/>
      <c r="I14" s="20" t="s">
        <v>37</v>
      </c>
      <c r="J14" s="21">
        <f>IF(I14="Less(-)",-1,1)</f>
        <v>1</v>
      </c>
      <c r="K14" s="22" t="s">
        <v>42</v>
      </c>
      <c r="L14" s="22" t="s">
        <v>8</v>
      </c>
      <c r="M14" s="60"/>
      <c r="N14" s="28"/>
      <c r="O14" s="28"/>
      <c r="P14" s="29"/>
      <c r="Q14" s="28"/>
      <c r="R14" s="28"/>
      <c r="S14" s="30"/>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2"/>
      <c r="AV14" s="31"/>
      <c r="AW14" s="31"/>
      <c r="AX14" s="31"/>
      <c r="AY14" s="31"/>
      <c r="AZ14" s="31"/>
      <c r="BA14" s="58">
        <f>total_amount_ba($B$2,$D$2,D14,F14,J14,K14,M14)</f>
        <v>0</v>
      </c>
      <c r="BB14" s="58">
        <f>BA14+SUM(N14:AZ14)</f>
        <v>0</v>
      </c>
      <c r="BC14" s="23" t="str">
        <f>SpellNumber(L14,BB14)</f>
        <v>INR Zero Only</v>
      </c>
      <c r="GF14" s="25"/>
      <c r="GG14" s="25"/>
      <c r="GH14" s="25"/>
      <c r="GI14" s="25"/>
      <c r="GJ14" s="25"/>
    </row>
    <row r="15" spans="1:192" s="24" customFormat="1" ht="89.25">
      <c r="A15" s="19">
        <v>3</v>
      </c>
      <c r="B15" s="69" t="s">
        <v>106</v>
      </c>
      <c r="C15" s="23"/>
      <c r="D15" s="66">
        <v>69.32</v>
      </c>
      <c r="E15" s="65" t="s">
        <v>107</v>
      </c>
      <c r="F15" s="26"/>
      <c r="G15" s="27"/>
      <c r="H15" s="27"/>
      <c r="I15" s="20" t="s">
        <v>37</v>
      </c>
      <c r="J15" s="21">
        <f aca="true" t="shared" si="0" ref="J15:J36">IF(I15="Less(-)",-1,1)</f>
        <v>1</v>
      </c>
      <c r="K15" s="22" t="s">
        <v>42</v>
      </c>
      <c r="L15" s="22" t="s">
        <v>8</v>
      </c>
      <c r="M15" s="60"/>
      <c r="N15" s="28"/>
      <c r="O15" s="28"/>
      <c r="P15" s="29"/>
      <c r="Q15" s="28"/>
      <c r="R15" s="28"/>
      <c r="S15" s="30"/>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2"/>
      <c r="AV15" s="31"/>
      <c r="AW15" s="31"/>
      <c r="AX15" s="31"/>
      <c r="AY15" s="31"/>
      <c r="AZ15" s="31"/>
      <c r="BA15" s="58">
        <f aca="true" t="shared" si="1" ref="BA15:BA36">total_amount_ba($B$2,$D$2,D15,F15,J15,K15,M15)</f>
        <v>0</v>
      </c>
      <c r="BB15" s="58">
        <f aca="true" t="shared" si="2" ref="BB15:BB36">BA15+SUM(N15:AZ15)</f>
        <v>0</v>
      </c>
      <c r="BC15" s="23" t="str">
        <f aca="true" t="shared" si="3" ref="BC15:BC36">SpellNumber(L15,BB15)</f>
        <v>INR Zero Only</v>
      </c>
      <c r="GF15" s="25"/>
      <c r="GG15" s="25"/>
      <c r="GH15" s="25"/>
      <c r="GI15" s="25"/>
      <c r="GJ15" s="25"/>
    </row>
    <row r="16" spans="1:192" s="24" customFormat="1" ht="53.25" customHeight="1">
      <c r="A16" s="19">
        <v>4</v>
      </c>
      <c r="B16" s="69" t="s">
        <v>48</v>
      </c>
      <c r="C16" s="23"/>
      <c r="D16" s="67">
        <v>14.58</v>
      </c>
      <c r="E16" s="65" t="s">
        <v>107</v>
      </c>
      <c r="F16" s="26"/>
      <c r="G16" s="27"/>
      <c r="H16" s="27"/>
      <c r="I16" s="20" t="s">
        <v>37</v>
      </c>
      <c r="J16" s="21">
        <f t="shared" si="0"/>
        <v>1</v>
      </c>
      <c r="K16" s="22" t="s">
        <v>42</v>
      </c>
      <c r="L16" s="22" t="s">
        <v>8</v>
      </c>
      <c r="M16" s="60"/>
      <c r="N16" s="28"/>
      <c r="O16" s="28"/>
      <c r="P16" s="29"/>
      <c r="Q16" s="28"/>
      <c r="R16" s="28"/>
      <c r="S16" s="30"/>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2"/>
      <c r="AV16" s="31"/>
      <c r="AW16" s="31"/>
      <c r="AX16" s="31"/>
      <c r="AY16" s="31"/>
      <c r="AZ16" s="31"/>
      <c r="BA16" s="58">
        <f t="shared" si="1"/>
        <v>0</v>
      </c>
      <c r="BB16" s="58">
        <f t="shared" si="2"/>
        <v>0</v>
      </c>
      <c r="BC16" s="23" t="str">
        <f t="shared" si="3"/>
        <v>INR Zero Only</v>
      </c>
      <c r="GF16" s="25"/>
      <c r="GG16" s="25"/>
      <c r="GH16" s="25"/>
      <c r="GI16" s="25"/>
      <c r="GJ16" s="25"/>
    </row>
    <row r="17" spans="1:192" s="24" customFormat="1" ht="89.25">
      <c r="A17" s="19">
        <v>5</v>
      </c>
      <c r="B17" s="69" t="s">
        <v>49</v>
      </c>
      <c r="C17" s="23"/>
      <c r="D17" s="66">
        <v>80.34</v>
      </c>
      <c r="E17" s="85" t="s">
        <v>108</v>
      </c>
      <c r="F17" s="26"/>
      <c r="G17" s="27"/>
      <c r="H17" s="27"/>
      <c r="I17" s="20" t="s">
        <v>37</v>
      </c>
      <c r="J17" s="21">
        <f t="shared" si="0"/>
        <v>1</v>
      </c>
      <c r="K17" s="22" t="s">
        <v>42</v>
      </c>
      <c r="L17" s="22" t="s">
        <v>8</v>
      </c>
      <c r="M17" s="60"/>
      <c r="N17" s="28"/>
      <c r="O17" s="28"/>
      <c r="P17" s="29"/>
      <c r="Q17" s="28"/>
      <c r="R17" s="28"/>
      <c r="S17" s="30"/>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2"/>
      <c r="AV17" s="31"/>
      <c r="AW17" s="31"/>
      <c r="AX17" s="31"/>
      <c r="AY17" s="31"/>
      <c r="AZ17" s="31"/>
      <c r="BA17" s="58">
        <f t="shared" si="1"/>
        <v>0</v>
      </c>
      <c r="BB17" s="58">
        <f t="shared" si="2"/>
        <v>0</v>
      </c>
      <c r="BC17" s="23" t="str">
        <f t="shared" si="3"/>
        <v>INR Zero Only</v>
      </c>
      <c r="GF17" s="25"/>
      <c r="GG17" s="25"/>
      <c r="GH17" s="25"/>
      <c r="GI17" s="25"/>
      <c r="GJ17" s="25"/>
    </row>
    <row r="18" spans="1:192" s="24" customFormat="1" ht="51">
      <c r="A18" s="19">
        <v>6</v>
      </c>
      <c r="B18" s="69" t="s">
        <v>50</v>
      </c>
      <c r="C18" s="23"/>
      <c r="D18" s="66">
        <v>117</v>
      </c>
      <c r="E18" s="85" t="s">
        <v>108</v>
      </c>
      <c r="F18" s="26"/>
      <c r="G18" s="27"/>
      <c r="H18" s="27"/>
      <c r="I18" s="20" t="s">
        <v>37</v>
      </c>
      <c r="J18" s="21">
        <f t="shared" si="0"/>
        <v>1</v>
      </c>
      <c r="K18" s="22" t="s">
        <v>42</v>
      </c>
      <c r="L18" s="22" t="s">
        <v>8</v>
      </c>
      <c r="M18" s="60"/>
      <c r="N18" s="28"/>
      <c r="O18" s="28"/>
      <c r="P18" s="29"/>
      <c r="Q18" s="28"/>
      <c r="R18" s="28"/>
      <c r="S18" s="30"/>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2"/>
      <c r="AV18" s="31"/>
      <c r="AW18" s="31"/>
      <c r="AX18" s="31"/>
      <c r="AY18" s="31"/>
      <c r="AZ18" s="31"/>
      <c r="BA18" s="58">
        <f t="shared" si="1"/>
        <v>0</v>
      </c>
      <c r="BB18" s="58">
        <f t="shared" si="2"/>
        <v>0</v>
      </c>
      <c r="BC18" s="23" t="str">
        <f t="shared" si="3"/>
        <v>INR Zero Only</v>
      </c>
      <c r="GF18" s="25"/>
      <c r="GG18" s="25"/>
      <c r="GH18" s="25"/>
      <c r="GI18" s="25"/>
      <c r="GJ18" s="25"/>
    </row>
    <row r="19" spans="1:192" s="24" customFormat="1" ht="51">
      <c r="A19" s="19">
        <v>7</v>
      </c>
      <c r="B19" s="69" t="s">
        <v>51</v>
      </c>
      <c r="C19" s="23"/>
      <c r="D19" s="66">
        <v>51.14</v>
      </c>
      <c r="E19" s="65" t="s">
        <v>107</v>
      </c>
      <c r="F19" s="26"/>
      <c r="G19" s="27"/>
      <c r="H19" s="27"/>
      <c r="I19" s="20" t="s">
        <v>37</v>
      </c>
      <c r="J19" s="21">
        <f t="shared" si="0"/>
        <v>1</v>
      </c>
      <c r="K19" s="22" t="s">
        <v>42</v>
      </c>
      <c r="L19" s="22" t="s">
        <v>8</v>
      </c>
      <c r="M19" s="60"/>
      <c r="N19" s="28"/>
      <c r="O19" s="28"/>
      <c r="P19" s="29"/>
      <c r="Q19" s="28"/>
      <c r="R19" s="28"/>
      <c r="S19" s="30"/>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2"/>
      <c r="AV19" s="31"/>
      <c r="AW19" s="31"/>
      <c r="AX19" s="31"/>
      <c r="AY19" s="31"/>
      <c r="AZ19" s="31"/>
      <c r="BA19" s="58">
        <f t="shared" si="1"/>
        <v>0</v>
      </c>
      <c r="BB19" s="58">
        <f t="shared" si="2"/>
        <v>0</v>
      </c>
      <c r="BC19" s="23" t="str">
        <f t="shared" si="3"/>
        <v>INR Zero Only</v>
      </c>
      <c r="GF19" s="25"/>
      <c r="GG19" s="25"/>
      <c r="GH19" s="25"/>
      <c r="GI19" s="25"/>
      <c r="GJ19" s="25"/>
    </row>
    <row r="20" spans="1:192" s="24" customFormat="1" ht="51">
      <c r="A20" s="19">
        <v>8</v>
      </c>
      <c r="B20" s="69" t="s">
        <v>52</v>
      </c>
      <c r="C20" s="23"/>
      <c r="D20" s="66">
        <v>19.01</v>
      </c>
      <c r="E20" s="65" t="s">
        <v>107</v>
      </c>
      <c r="F20" s="26"/>
      <c r="G20" s="27"/>
      <c r="H20" s="27"/>
      <c r="I20" s="20" t="s">
        <v>37</v>
      </c>
      <c r="J20" s="21">
        <f t="shared" si="0"/>
        <v>1</v>
      </c>
      <c r="K20" s="22" t="s">
        <v>42</v>
      </c>
      <c r="L20" s="22" t="s">
        <v>8</v>
      </c>
      <c r="M20" s="60"/>
      <c r="N20" s="28"/>
      <c r="O20" s="28"/>
      <c r="P20" s="29"/>
      <c r="Q20" s="28"/>
      <c r="R20" s="28"/>
      <c r="S20" s="30"/>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2"/>
      <c r="AV20" s="31"/>
      <c r="AW20" s="31"/>
      <c r="AX20" s="31"/>
      <c r="AY20" s="31"/>
      <c r="AZ20" s="31"/>
      <c r="BA20" s="58">
        <f t="shared" si="1"/>
        <v>0</v>
      </c>
      <c r="BB20" s="58">
        <f t="shared" si="2"/>
        <v>0</v>
      </c>
      <c r="BC20" s="23" t="str">
        <f t="shared" si="3"/>
        <v>INR Zero Only</v>
      </c>
      <c r="GF20" s="25"/>
      <c r="GG20" s="25"/>
      <c r="GH20" s="25"/>
      <c r="GI20" s="25"/>
      <c r="GJ20" s="25"/>
    </row>
    <row r="21" spans="1:192" s="24" customFormat="1" ht="63.75">
      <c r="A21" s="19">
        <v>9</v>
      </c>
      <c r="B21" s="69" t="s">
        <v>53</v>
      </c>
      <c r="C21" s="23"/>
      <c r="D21" s="66">
        <v>10.33</v>
      </c>
      <c r="E21" s="65" t="s">
        <v>107</v>
      </c>
      <c r="F21" s="26"/>
      <c r="G21" s="27"/>
      <c r="H21" s="27"/>
      <c r="I21" s="20" t="s">
        <v>37</v>
      </c>
      <c r="J21" s="21">
        <f t="shared" si="0"/>
        <v>1</v>
      </c>
      <c r="K21" s="22" t="s">
        <v>42</v>
      </c>
      <c r="L21" s="22" t="s">
        <v>8</v>
      </c>
      <c r="M21" s="60"/>
      <c r="N21" s="28"/>
      <c r="O21" s="28"/>
      <c r="P21" s="29"/>
      <c r="Q21" s="28"/>
      <c r="R21" s="28"/>
      <c r="S21" s="30"/>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2"/>
      <c r="AV21" s="31"/>
      <c r="AW21" s="31"/>
      <c r="AX21" s="31"/>
      <c r="AY21" s="31"/>
      <c r="AZ21" s="31"/>
      <c r="BA21" s="58">
        <f t="shared" si="1"/>
        <v>0</v>
      </c>
      <c r="BB21" s="58">
        <f t="shared" si="2"/>
        <v>0</v>
      </c>
      <c r="BC21" s="23" t="str">
        <f t="shared" si="3"/>
        <v>INR Zero Only</v>
      </c>
      <c r="GF21" s="25"/>
      <c r="GG21" s="25"/>
      <c r="GH21" s="25"/>
      <c r="GI21" s="25"/>
      <c r="GJ21" s="25"/>
    </row>
    <row r="22" spans="1:192" s="24" customFormat="1" ht="76.5">
      <c r="A22" s="19">
        <v>10</v>
      </c>
      <c r="B22" s="69" t="s">
        <v>54</v>
      </c>
      <c r="C22" s="23"/>
      <c r="D22" s="66">
        <v>13.57</v>
      </c>
      <c r="E22" s="65" t="s">
        <v>107</v>
      </c>
      <c r="F22" s="26"/>
      <c r="G22" s="27"/>
      <c r="H22" s="27"/>
      <c r="I22" s="20" t="s">
        <v>37</v>
      </c>
      <c r="J22" s="21">
        <f>IF(I22="Less(-)",-1,1)</f>
        <v>1</v>
      </c>
      <c r="K22" s="22" t="s">
        <v>42</v>
      </c>
      <c r="L22" s="22" t="s">
        <v>8</v>
      </c>
      <c r="M22" s="60"/>
      <c r="N22" s="28"/>
      <c r="O22" s="28"/>
      <c r="P22" s="29"/>
      <c r="Q22" s="28"/>
      <c r="R22" s="28"/>
      <c r="S22" s="30"/>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2"/>
      <c r="AV22" s="31"/>
      <c r="AW22" s="31"/>
      <c r="AX22" s="31"/>
      <c r="AY22" s="31"/>
      <c r="AZ22" s="31"/>
      <c r="BA22" s="58">
        <f>total_amount_ba($B$2,$D$2,D22,F22,J22,K22,M22)</f>
        <v>0</v>
      </c>
      <c r="BB22" s="58">
        <f>BA22+SUM(N22:AZ22)</f>
        <v>0</v>
      </c>
      <c r="BC22" s="23" t="str">
        <f>SpellNumber(L22,BB22)</f>
        <v>INR Zero Only</v>
      </c>
      <c r="GF22" s="25"/>
      <c r="GG22" s="25"/>
      <c r="GH22" s="25"/>
      <c r="GI22" s="25"/>
      <c r="GJ22" s="25"/>
    </row>
    <row r="23" spans="1:192" s="24" customFormat="1" ht="38.25">
      <c r="A23" s="19">
        <v>11</v>
      </c>
      <c r="B23" s="69" t="s">
        <v>55</v>
      </c>
      <c r="C23" s="23"/>
      <c r="D23" s="66">
        <v>1628.4</v>
      </c>
      <c r="E23" s="85" t="s">
        <v>109</v>
      </c>
      <c r="F23" s="26"/>
      <c r="G23" s="27"/>
      <c r="H23" s="27"/>
      <c r="I23" s="20" t="s">
        <v>37</v>
      </c>
      <c r="J23" s="21">
        <f t="shared" si="0"/>
        <v>1</v>
      </c>
      <c r="K23" s="22" t="s">
        <v>42</v>
      </c>
      <c r="L23" s="22" t="s">
        <v>8</v>
      </c>
      <c r="M23" s="60"/>
      <c r="N23" s="28"/>
      <c r="O23" s="28"/>
      <c r="P23" s="29"/>
      <c r="Q23" s="28"/>
      <c r="R23" s="28"/>
      <c r="S23" s="30"/>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2"/>
      <c r="AV23" s="31"/>
      <c r="AW23" s="31"/>
      <c r="AX23" s="31"/>
      <c r="AY23" s="31"/>
      <c r="AZ23" s="31"/>
      <c r="BA23" s="58">
        <f t="shared" si="1"/>
        <v>0</v>
      </c>
      <c r="BB23" s="58">
        <f t="shared" si="2"/>
        <v>0</v>
      </c>
      <c r="BC23" s="23" t="str">
        <f t="shared" si="3"/>
        <v>INR Zero Only</v>
      </c>
      <c r="GF23" s="25"/>
      <c r="GG23" s="25"/>
      <c r="GH23" s="25"/>
      <c r="GI23" s="25"/>
      <c r="GJ23" s="25"/>
    </row>
    <row r="24" spans="1:192" s="24" customFormat="1" ht="63.75">
      <c r="A24" s="19">
        <v>12</v>
      </c>
      <c r="B24" s="69" t="s">
        <v>56</v>
      </c>
      <c r="C24" s="23"/>
      <c r="D24" s="68">
        <v>2.3</v>
      </c>
      <c r="E24" s="65" t="s">
        <v>107</v>
      </c>
      <c r="F24" s="26"/>
      <c r="G24" s="27"/>
      <c r="H24" s="27"/>
      <c r="I24" s="20" t="s">
        <v>37</v>
      </c>
      <c r="J24" s="21">
        <f t="shared" si="0"/>
        <v>1</v>
      </c>
      <c r="K24" s="22" t="s">
        <v>42</v>
      </c>
      <c r="L24" s="22" t="s">
        <v>8</v>
      </c>
      <c r="M24" s="60"/>
      <c r="N24" s="28"/>
      <c r="O24" s="28"/>
      <c r="P24" s="29"/>
      <c r="Q24" s="28"/>
      <c r="R24" s="28"/>
      <c r="S24" s="30"/>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2"/>
      <c r="AV24" s="31"/>
      <c r="AW24" s="31"/>
      <c r="AX24" s="31"/>
      <c r="AY24" s="31"/>
      <c r="AZ24" s="31"/>
      <c r="BA24" s="58">
        <f t="shared" si="1"/>
        <v>0</v>
      </c>
      <c r="BB24" s="58">
        <f t="shared" si="2"/>
        <v>0</v>
      </c>
      <c r="BC24" s="23" t="str">
        <f t="shared" si="3"/>
        <v>INR Zero Only</v>
      </c>
      <c r="GF24" s="25"/>
      <c r="GG24" s="25"/>
      <c r="GH24" s="25"/>
      <c r="GI24" s="25"/>
      <c r="GJ24" s="25"/>
    </row>
    <row r="25" spans="1:192" s="24" customFormat="1" ht="38.25">
      <c r="A25" s="19">
        <v>13</v>
      </c>
      <c r="B25" s="69" t="s">
        <v>57</v>
      </c>
      <c r="C25" s="23"/>
      <c r="D25" s="66">
        <v>29.68</v>
      </c>
      <c r="E25" s="65" t="s">
        <v>107</v>
      </c>
      <c r="F25" s="26"/>
      <c r="G25" s="27"/>
      <c r="H25" s="27"/>
      <c r="I25" s="20" t="s">
        <v>37</v>
      </c>
      <c r="J25" s="21">
        <f t="shared" si="0"/>
        <v>1</v>
      </c>
      <c r="K25" s="22" t="s">
        <v>42</v>
      </c>
      <c r="L25" s="22" t="s">
        <v>8</v>
      </c>
      <c r="M25" s="60"/>
      <c r="N25" s="28"/>
      <c r="O25" s="28"/>
      <c r="P25" s="29"/>
      <c r="Q25" s="28"/>
      <c r="R25" s="28"/>
      <c r="S25" s="30"/>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2"/>
      <c r="AV25" s="31"/>
      <c r="AW25" s="31"/>
      <c r="AX25" s="31"/>
      <c r="AY25" s="31"/>
      <c r="AZ25" s="31"/>
      <c r="BA25" s="58">
        <f t="shared" si="1"/>
        <v>0</v>
      </c>
      <c r="BB25" s="58">
        <f t="shared" si="2"/>
        <v>0</v>
      </c>
      <c r="BC25" s="23" t="str">
        <f t="shared" si="3"/>
        <v>INR Zero Only</v>
      </c>
      <c r="GF25" s="25"/>
      <c r="GG25" s="25"/>
      <c r="GH25" s="25"/>
      <c r="GI25" s="25"/>
      <c r="GJ25" s="25"/>
    </row>
    <row r="26" spans="1:192" s="24" customFormat="1" ht="76.5">
      <c r="A26" s="19">
        <v>14</v>
      </c>
      <c r="B26" s="70" t="s">
        <v>58</v>
      </c>
      <c r="C26" s="23"/>
      <c r="D26" s="66">
        <v>26.59</v>
      </c>
      <c r="E26" s="65" t="s">
        <v>107</v>
      </c>
      <c r="F26" s="26"/>
      <c r="G26" s="27"/>
      <c r="H26" s="27"/>
      <c r="I26" s="20" t="s">
        <v>37</v>
      </c>
      <c r="J26" s="21">
        <f t="shared" si="0"/>
        <v>1</v>
      </c>
      <c r="K26" s="22" t="s">
        <v>42</v>
      </c>
      <c r="L26" s="22" t="s">
        <v>8</v>
      </c>
      <c r="M26" s="60"/>
      <c r="N26" s="28"/>
      <c r="O26" s="28"/>
      <c r="P26" s="29"/>
      <c r="Q26" s="28"/>
      <c r="R26" s="28"/>
      <c r="S26" s="30"/>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2"/>
      <c r="AV26" s="31"/>
      <c r="AW26" s="31"/>
      <c r="AX26" s="31"/>
      <c r="AY26" s="31"/>
      <c r="AZ26" s="31"/>
      <c r="BA26" s="58">
        <f t="shared" si="1"/>
        <v>0</v>
      </c>
      <c r="BB26" s="58">
        <f t="shared" si="2"/>
        <v>0</v>
      </c>
      <c r="BC26" s="23" t="str">
        <f t="shared" si="3"/>
        <v>INR Zero Only</v>
      </c>
      <c r="GF26" s="25"/>
      <c r="GG26" s="25"/>
      <c r="GH26" s="25"/>
      <c r="GI26" s="25"/>
      <c r="GJ26" s="25"/>
    </row>
    <row r="27" spans="1:192" s="24" customFormat="1" ht="51">
      <c r="A27" s="19">
        <v>15</v>
      </c>
      <c r="B27" s="69" t="s">
        <v>59</v>
      </c>
      <c r="C27" s="23"/>
      <c r="D27" s="66">
        <v>27</v>
      </c>
      <c r="E27" s="65" t="s">
        <v>107</v>
      </c>
      <c r="F27" s="26"/>
      <c r="G27" s="27"/>
      <c r="H27" s="27"/>
      <c r="I27" s="20" t="s">
        <v>37</v>
      </c>
      <c r="J27" s="21">
        <f t="shared" si="0"/>
        <v>1</v>
      </c>
      <c r="K27" s="22" t="s">
        <v>42</v>
      </c>
      <c r="L27" s="22" t="s">
        <v>8</v>
      </c>
      <c r="M27" s="60"/>
      <c r="N27" s="28"/>
      <c r="O27" s="28"/>
      <c r="P27" s="29"/>
      <c r="Q27" s="28"/>
      <c r="R27" s="28"/>
      <c r="S27" s="30"/>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2"/>
      <c r="AV27" s="31"/>
      <c r="AW27" s="31"/>
      <c r="AX27" s="31"/>
      <c r="AY27" s="31"/>
      <c r="AZ27" s="31"/>
      <c r="BA27" s="58">
        <f t="shared" si="1"/>
        <v>0</v>
      </c>
      <c r="BB27" s="58">
        <f t="shared" si="2"/>
        <v>0</v>
      </c>
      <c r="BC27" s="23" t="str">
        <f t="shared" si="3"/>
        <v>INR Zero Only</v>
      </c>
      <c r="GF27" s="25"/>
      <c r="GG27" s="25"/>
      <c r="GH27" s="25"/>
      <c r="GI27" s="25"/>
      <c r="GJ27" s="25"/>
    </row>
    <row r="28" spans="1:192" s="24" customFormat="1" ht="51">
      <c r="A28" s="19">
        <v>16</v>
      </c>
      <c r="B28" s="69" t="s">
        <v>60</v>
      </c>
      <c r="C28" s="23"/>
      <c r="D28" s="66">
        <v>157.35</v>
      </c>
      <c r="E28" s="66" t="s">
        <v>108</v>
      </c>
      <c r="F28" s="26"/>
      <c r="G28" s="27"/>
      <c r="H28" s="27"/>
      <c r="I28" s="20" t="s">
        <v>37</v>
      </c>
      <c r="J28" s="21">
        <f t="shared" si="0"/>
        <v>1</v>
      </c>
      <c r="K28" s="22" t="s">
        <v>42</v>
      </c>
      <c r="L28" s="22" t="s">
        <v>8</v>
      </c>
      <c r="M28" s="60"/>
      <c r="N28" s="28"/>
      <c r="O28" s="28"/>
      <c r="P28" s="29"/>
      <c r="Q28" s="28"/>
      <c r="R28" s="28"/>
      <c r="S28" s="30"/>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2"/>
      <c r="AV28" s="31"/>
      <c r="AW28" s="31"/>
      <c r="AX28" s="31"/>
      <c r="AY28" s="31"/>
      <c r="AZ28" s="31"/>
      <c r="BA28" s="58">
        <f t="shared" si="1"/>
        <v>0</v>
      </c>
      <c r="BB28" s="58">
        <f t="shared" si="2"/>
        <v>0</v>
      </c>
      <c r="BC28" s="23" t="str">
        <f t="shared" si="3"/>
        <v>INR Zero Only</v>
      </c>
      <c r="GF28" s="25"/>
      <c r="GG28" s="25"/>
      <c r="GH28" s="25"/>
      <c r="GI28" s="25"/>
      <c r="GJ28" s="25"/>
    </row>
    <row r="29" spans="1:192" s="24" customFormat="1" ht="51">
      <c r="A29" s="19">
        <v>17</v>
      </c>
      <c r="B29" s="69" t="s">
        <v>61</v>
      </c>
      <c r="C29" s="23"/>
      <c r="D29" s="66">
        <v>212.28</v>
      </c>
      <c r="E29" s="66" t="s">
        <v>108</v>
      </c>
      <c r="F29" s="26"/>
      <c r="G29" s="27"/>
      <c r="H29" s="27"/>
      <c r="I29" s="20" t="s">
        <v>37</v>
      </c>
      <c r="J29" s="21">
        <f t="shared" si="0"/>
        <v>1</v>
      </c>
      <c r="K29" s="22" t="s">
        <v>42</v>
      </c>
      <c r="L29" s="22" t="s">
        <v>8</v>
      </c>
      <c r="M29" s="60"/>
      <c r="N29" s="28"/>
      <c r="O29" s="28"/>
      <c r="P29" s="29"/>
      <c r="Q29" s="28"/>
      <c r="R29" s="28"/>
      <c r="S29" s="30"/>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2"/>
      <c r="AV29" s="31"/>
      <c r="AW29" s="31"/>
      <c r="AX29" s="31"/>
      <c r="AY29" s="31"/>
      <c r="AZ29" s="31"/>
      <c r="BA29" s="58">
        <f t="shared" si="1"/>
        <v>0</v>
      </c>
      <c r="BB29" s="58">
        <f t="shared" si="2"/>
        <v>0</v>
      </c>
      <c r="BC29" s="23" t="str">
        <f t="shared" si="3"/>
        <v>INR Zero Only</v>
      </c>
      <c r="GF29" s="25"/>
      <c r="GG29" s="25"/>
      <c r="GH29" s="25"/>
      <c r="GI29" s="25"/>
      <c r="GJ29" s="25"/>
    </row>
    <row r="30" spans="1:192" s="24" customFormat="1" ht="51">
      <c r="A30" s="19">
        <v>18</v>
      </c>
      <c r="B30" s="69" t="s">
        <v>62</v>
      </c>
      <c r="C30" s="23"/>
      <c r="D30" s="66">
        <v>0.14</v>
      </c>
      <c r="E30" s="66" t="s">
        <v>107</v>
      </c>
      <c r="F30" s="26"/>
      <c r="G30" s="27"/>
      <c r="H30" s="27"/>
      <c r="I30" s="20" t="s">
        <v>37</v>
      </c>
      <c r="J30" s="21">
        <f t="shared" si="0"/>
        <v>1</v>
      </c>
      <c r="K30" s="22" t="s">
        <v>42</v>
      </c>
      <c r="L30" s="22" t="s">
        <v>8</v>
      </c>
      <c r="M30" s="60"/>
      <c r="N30" s="28"/>
      <c r="O30" s="28"/>
      <c r="P30" s="29"/>
      <c r="Q30" s="28"/>
      <c r="R30" s="28"/>
      <c r="S30" s="30"/>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2"/>
      <c r="AV30" s="31"/>
      <c r="AW30" s="31"/>
      <c r="AX30" s="31"/>
      <c r="AY30" s="31"/>
      <c r="AZ30" s="31"/>
      <c r="BA30" s="58">
        <f t="shared" si="1"/>
        <v>0</v>
      </c>
      <c r="BB30" s="58">
        <f t="shared" si="2"/>
        <v>0</v>
      </c>
      <c r="BC30" s="23" t="str">
        <f t="shared" si="3"/>
        <v>INR Zero Only</v>
      </c>
      <c r="GF30" s="25"/>
      <c r="GG30" s="25"/>
      <c r="GH30" s="25"/>
      <c r="GI30" s="25"/>
      <c r="GJ30" s="25"/>
    </row>
    <row r="31" spans="1:192" s="24" customFormat="1" ht="51">
      <c r="A31" s="19">
        <v>19</v>
      </c>
      <c r="B31" s="69" t="s">
        <v>63</v>
      </c>
      <c r="C31" s="23"/>
      <c r="D31" s="66">
        <v>154.06</v>
      </c>
      <c r="E31" s="66" t="s">
        <v>108</v>
      </c>
      <c r="F31" s="26"/>
      <c r="G31" s="27"/>
      <c r="H31" s="27"/>
      <c r="I31" s="20" t="s">
        <v>37</v>
      </c>
      <c r="J31" s="21">
        <f t="shared" si="0"/>
        <v>1</v>
      </c>
      <c r="K31" s="22" t="s">
        <v>42</v>
      </c>
      <c r="L31" s="22" t="s">
        <v>8</v>
      </c>
      <c r="M31" s="60"/>
      <c r="N31" s="28"/>
      <c r="O31" s="28"/>
      <c r="P31" s="29"/>
      <c r="Q31" s="28"/>
      <c r="R31" s="28"/>
      <c r="S31" s="30"/>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2"/>
      <c r="AV31" s="31"/>
      <c r="AW31" s="31"/>
      <c r="AX31" s="31"/>
      <c r="AY31" s="31"/>
      <c r="AZ31" s="31"/>
      <c r="BA31" s="58">
        <f t="shared" si="1"/>
        <v>0</v>
      </c>
      <c r="BB31" s="58">
        <f t="shared" si="2"/>
        <v>0</v>
      </c>
      <c r="BC31" s="23" t="str">
        <f t="shared" si="3"/>
        <v>INR Zero Only</v>
      </c>
      <c r="GF31" s="25"/>
      <c r="GG31" s="25"/>
      <c r="GH31" s="25"/>
      <c r="GI31" s="25"/>
      <c r="GJ31" s="25"/>
    </row>
    <row r="32" spans="1:192" s="24" customFormat="1" ht="38.25">
      <c r="A32" s="19">
        <v>20</v>
      </c>
      <c r="B32" s="69" t="s">
        <v>64</v>
      </c>
      <c r="C32" s="23"/>
      <c r="D32" s="66">
        <v>14</v>
      </c>
      <c r="E32" s="66" t="s">
        <v>100</v>
      </c>
      <c r="F32" s="26"/>
      <c r="G32" s="27"/>
      <c r="H32" s="27"/>
      <c r="I32" s="20" t="s">
        <v>37</v>
      </c>
      <c r="J32" s="21">
        <f t="shared" si="0"/>
        <v>1</v>
      </c>
      <c r="K32" s="22" t="s">
        <v>42</v>
      </c>
      <c r="L32" s="22" t="s">
        <v>8</v>
      </c>
      <c r="M32" s="60"/>
      <c r="N32" s="28"/>
      <c r="O32" s="28"/>
      <c r="P32" s="29"/>
      <c r="Q32" s="28"/>
      <c r="R32" s="28"/>
      <c r="S32" s="30"/>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2"/>
      <c r="AV32" s="31"/>
      <c r="AW32" s="31"/>
      <c r="AX32" s="31"/>
      <c r="AY32" s="31"/>
      <c r="AZ32" s="31"/>
      <c r="BA32" s="58">
        <f t="shared" si="1"/>
        <v>0</v>
      </c>
      <c r="BB32" s="58">
        <f t="shared" si="2"/>
        <v>0</v>
      </c>
      <c r="BC32" s="23" t="str">
        <f t="shared" si="3"/>
        <v>INR Zero Only</v>
      </c>
      <c r="GF32" s="25"/>
      <c r="GG32" s="25"/>
      <c r="GH32" s="25"/>
      <c r="GI32" s="25"/>
      <c r="GJ32" s="25"/>
    </row>
    <row r="33" spans="1:192" s="24" customFormat="1" ht="38.25">
      <c r="A33" s="19">
        <v>21</v>
      </c>
      <c r="B33" s="69" t="s">
        <v>65</v>
      </c>
      <c r="C33" s="23"/>
      <c r="D33" s="66">
        <v>3</v>
      </c>
      <c r="E33" s="66" t="s">
        <v>100</v>
      </c>
      <c r="F33" s="26"/>
      <c r="G33" s="27"/>
      <c r="H33" s="27"/>
      <c r="I33" s="20" t="s">
        <v>37</v>
      </c>
      <c r="J33" s="21">
        <f t="shared" si="0"/>
        <v>1</v>
      </c>
      <c r="K33" s="22" t="s">
        <v>42</v>
      </c>
      <c r="L33" s="22" t="s">
        <v>8</v>
      </c>
      <c r="M33" s="60"/>
      <c r="N33" s="28"/>
      <c r="O33" s="28"/>
      <c r="P33" s="29"/>
      <c r="Q33" s="28"/>
      <c r="R33" s="28"/>
      <c r="S33" s="30"/>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2"/>
      <c r="AV33" s="31"/>
      <c r="AW33" s="31"/>
      <c r="AX33" s="31"/>
      <c r="AY33" s="31"/>
      <c r="AZ33" s="31"/>
      <c r="BA33" s="58">
        <f t="shared" si="1"/>
        <v>0</v>
      </c>
      <c r="BB33" s="58">
        <f t="shared" si="2"/>
        <v>0</v>
      </c>
      <c r="BC33" s="23" t="str">
        <f t="shared" si="3"/>
        <v>INR Zero Only</v>
      </c>
      <c r="GF33" s="25"/>
      <c r="GG33" s="25"/>
      <c r="GH33" s="25"/>
      <c r="GI33" s="25"/>
      <c r="GJ33" s="25"/>
    </row>
    <row r="34" spans="1:192" s="24" customFormat="1" ht="25.5">
      <c r="A34" s="19">
        <v>22</v>
      </c>
      <c r="B34" s="69" t="s">
        <v>66</v>
      </c>
      <c r="C34" s="23"/>
      <c r="D34" s="66">
        <v>9</v>
      </c>
      <c r="E34" s="66" t="s">
        <v>111</v>
      </c>
      <c r="F34" s="26"/>
      <c r="G34" s="27"/>
      <c r="H34" s="27"/>
      <c r="I34" s="20" t="s">
        <v>37</v>
      </c>
      <c r="J34" s="21">
        <f t="shared" si="0"/>
        <v>1</v>
      </c>
      <c r="K34" s="22" t="s">
        <v>42</v>
      </c>
      <c r="L34" s="22" t="s">
        <v>8</v>
      </c>
      <c r="M34" s="60"/>
      <c r="N34" s="28"/>
      <c r="O34" s="28"/>
      <c r="P34" s="29"/>
      <c r="Q34" s="28"/>
      <c r="R34" s="28"/>
      <c r="S34" s="30"/>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2"/>
      <c r="AV34" s="31"/>
      <c r="AW34" s="31"/>
      <c r="AX34" s="31"/>
      <c r="AY34" s="31"/>
      <c r="AZ34" s="31"/>
      <c r="BA34" s="58">
        <f t="shared" si="1"/>
        <v>0</v>
      </c>
      <c r="BB34" s="58">
        <f t="shared" si="2"/>
        <v>0</v>
      </c>
      <c r="BC34" s="23" t="str">
        <f t="shared" si="3"/>
        <v>INR Zero Only</v>
      </c>
      <c r="GF34" s="25"/>
      <c r="GG34" s="25"/>
      <c r="GH34" s="25"/>
      <c r="GI34" s="25"/>
      <c r="GJ34" s="25"/>
    </row>
    <row r="35" spans="1:192" s="24" customFormat="1" ht="51">
      <c r="A35" s="19">
        <v>23</v>
      </c>
      <c r="B35" s="71" t="s">
        <v>67</v>
      </c>
      <c r="C35" s="23"/>
      <c r="D35" s="66"/>
      <c r="E35" s="65"/>
      <c r="F35" s="18"/>
      <c r="G35" s="18"/>
      <c r="H35" s="18"/>
      <c r="I35" s="18"/>
      <c r="J35" s="18"/>
      <c r="K35" s="18"/>
      <c r="L35" s="18"/>
      <c r="M35" s="18"/>
      <c r="N35" s="61"/>
      <c r="O35" s="61"/>
      <c r="P35" s="62"/>
      <c r="Q35" s="61"/>
      <c r="R35" s="61"/>
      <c r="S35" s="62"/>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3"/>
      <c r="BB35" s="63"/>
      <c r="BC35" s="64"/>
      <c r="GF35" s="25"/>
      <c r="GG35" s="25"/>
      <c r="GH35" s="25"/>
      <c r="GI35" s="25"/>
      <c r="GJ35" s="25"/>
    </row>
    <row r="36" spans="1:192" s="24" customFormat="1" ht="63.75">
      <c r="A36" s="19">
        <v>23.1</v>
      </c>
      <c r="B36" s="69" t="s">
        <v>68</v>
      </c>
      <c r="C36" s="23"/>
      <c r="D36" s="66">
        <v>55.82</v>
      </c>
      <c r="E36" s="85" t="s">
        <v>110</v>
      </c>
      <c r="F36" s="26"/>
      <c r="G36" s="27"/>
      <c r="H36" s="27"/>
      <c r="I36" s="20" t="s">
        <v>37</v>
      </c>
      <c r="J36" s="21">
        <f t="shared" si="0"/>
        <v>1</v>
      </c>
      <c r="K36" s="22" t="s">
        <v>42</v>
      </c>
      <c r="L36" s="22" t="s">
        <v>8</v>
      </c>
      <c r="M36" s="60"/>
      <c r="N36" s="28"/>
      <c r="O36" s="28"/>
      <c r="P36" s="29"/>
      <c r="Q36" s="28"/>
      <c r="R36" s="28"/>
      <c r="S36" s="30"/>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2"/>
      <c r="AV36" s="31"/>
      <c r="AW36" s="31"/>
      <c r="AX36" s="31"/>
      <c r="AY36" s="31"/>
      <c r="AZ36" s="31"/>
      <c r="BA36" s="58">
        <f t="shared" si="1"/>
        <v>0</v>
      </c>
      <c r="BB36" s="58">
        <f t="shared" si="2"/>
        <v>0</v>
      </c>
      <c r="BC36" s="23" t="str">
        <f t="shared" si="3"/>
        <v>INR Zero Only</v>
      </c>
      <c r="GF36" s="25"/>
      <c r="GG36" s="25"/>
      <c r="GH36" s="25"/>
      <c r="GI36" s="25"/>
      <c r="GJ36" s="25"/>
    </row>
    <row r="37" spans="1:192" s="24" customFormat="1" ht="15">
      <c r="A37" s="19">
        <v>24</v>
      </c>
      <c r="B37" s="71" t="s">
        <v>69</v>
      </c>
      <c r="C37" s="23"/>
      <c r="D37" s="66"/>
      <c r="E37" s="65"/>
      <c r="F37" s="18"/>
      <c r="G37" s="18"/>
      <c r="H37" s="18"/>
      <c r="I37" s="18"/>
      <c r="J37" s="18"/>
      <c r="K37" s="18"/>
      <c r="L37" s="18"/>
      <c r="M37" s="18"/>
      <c r="N37" s="61"/>
      <c r="O37" s="61"/>
      <c r="P37" s="62"/>
      <c r="Q37" s="61"/>
      <c r="R37" s="61"/>
      <c r="S37" s="62"/>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3"/>
      <c r="BB37" s="63"/>
      <c r="BC37" s="64"/>
      <c r="GF37" s="25"/>
      <c r="GG37" s="25"/>
      <c r="GH37" s="25"/>
      <c r="GI37" s="25"/>
      <c r="GJ37" s="25"/>
    </row>
    <row r="38" spans="1:192" s="24" customFormat="1" ht="15">
      <c r="A38" s="19">
        <v>24.1</v>
      </c>
      <c r="B38" s="69" t="s">
        <v>70</v>
      </c>
      <c r="C38" s="23"/>
      <c r="D38" s="66">
        <v>8</v>
      </c>
      <c r="E38" s="65" t="s">
        <v>100</v>
      </c>
      <c r="F38" s="26"/>
      <c r="G38" s="27"/>
      <c r="H38" s="27"/>
      <c r="I38" s="20" t="s">
        <v>37</v>
      </c>
      <c r="J38" s="21">
        <f aca="true" t="shared" si="4" ref="J38:J60">IF(I38="Less(-)",-1,1)</f>
        <v>1</v>
      </c>
      <c r="K38" s="22" t="s">
        <v>42</v>
      </c>
      <c r="L38" s="22" t="s">
        <v>8</v>
      </c>
      <c r="M38" s="60"/>
      <c r="N38" s="28"/>
      <c r="O38" s="28"/>
      <c r="P38" s="29"/>
      <c r="Q38" s="28"/>
      <c r="R38" s="28"/>
      <c r="S38" s="30"/>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2"/>
      <c r="AV38" s="31"/>
      <c r="AW38" s="31"/>
      <c r="AX38" s="31"/>
      <c r="AY38" s="31"/>
      <c r="AZ38" s="31"/>
      <c r="BA38" s="58">
        <f aca="true" t="shared" si="5" ref="BA38:BA60">total_amount_ba($B$2,$D$2,D38,F38,J38,K38,M38)</f>
        <v>0</v>
      </c>
      <c r="BB38" s="58">
        <f aca="true" t="shared" si="6" ref="BB38:BB60">BA38+SUM(N38:AZ38)</f>
        <v>0</v>
      </c>
      <c r="BC38" s="23" t="str">
        <f aca="true" t="shared" si="7" ref="BC38:BC60">SpellNumber(L38,BB38)</f>
        <v>INR Zero Only</v>
      </c>
      <c r="GF38" s="25"/>
      <c r="GG38" s="25"/>
      <c r="GH38" s="25"/>
      <c r="GI38" s="25"/>
      <c r="GJ38" s="25"/>
    </row>
    <row r="39" spans="1:192" s="24" customFormat="1" ht="15">
      <c r="A39" s="19">
        <v>24.2</v>
      </c>
      <c r="B39" s="69" t="s">
        <v>71</v>
      </c>
      <c r="C39" s="23"/>
      <c r="D39" s="66">
        <v>2</v>
      </c>
      <c r="E39" s="65" t="s">
        <v>100</v>
      </c>
      <c r="F39" s="26"/>
      <c r="G39" s="27"/>
      <c r="H39" s="27"/>
      <c r="I39" s="20" t="s">
        <v>37</v>
      </c>
      <c r="J39" s="21">
        <f aca="true" t="shared" si="8" ref="J39:J49">IF(I39="Less(-)",-1,1)</f>
        <v>1</v>
      </c>
      <c r="K39" s="22" t="s">
        <v>42</v>
      </c>
      <c r="L39" s="22" t="s">
        <v>8</v>
      </c>
      <c r="M39" s="60"/>
      <c r="N39" s="28"/>
      <c r="O39" s="28"/>
      <c r="P39" s="29"/>
      <c r="Q39" s="28"/>
      <c r="R39" s="28"/>
      <c r="S39" s="30"/>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2"/>
      <c r="AV39" s="31"/>
      <c r="AW39" s="31"/>
      <c r="AX39" s="31"/>
      <c r="AY39" s="31"/>
      <c r="AZ39" s="31"/>
      <c r="BA39" s="58">
        <f aca="true" t="shared" si="9" ref="BA39:BA49">total_amount_ba($B$2,$D$2,D39,F39,J39,K39,M39)</f>
        <v>0</v>
      </c>
      <c r="BB39" s="58">
        <f aca="true" t="shared" si="10" ref="BB39:BB49">BA39+SUM(N39:AZ39)</f>
        <v>0</v>
      </c>
      <c r="BC39" s="23" t="str">
        <f aca="true" t="shared" si="11" ref="BC39:BC49">SpellNumber(L39,BB39)</f>
        <v>INR Zero Only</v>
      </c>
      <c r="GF39" s="25"/>
      <c r="GG39" s="25"/>
      <c r="GH39" s="25"/>
      <c r="GI39" s="25"/>
      <c r="GJ39" s="25"/>
    </row>
    <row r="40" spans="1:192" s="24" customFormat="1" ht="15">
      <c r="A40" s="19">
        <v>24.3</v>
      </c>
      <c r="B40" s="69" t="s">
        <v>72</v>
      </c>
      <c r="C40" s="23"/>
      <c r="D40" s="66">
        <v>2</v>
      </c>
      <c r="E40" s="65" t="s">
        <v>100</v>
      </c>
      <c r="F40" s="26"/>
      <c r="G40" s="27"/>
      <c r="H40" s="27"/>
      <c r="I40" s="20" t="s">
        <v>37</v>
      </c>
      <c r="J40" s="21">
        <f t="shared" si="8"/>
        <v>1</v>
      </c>
      <c r="K40" s="22" t="s">
        <v>42</v>
      </c>
      <c r="L40" s="22" t="s">
        <v>8</v>
      </c>
      <c r="M40" s="60"/>
      <c r="N40" s="28"/>
      <c r="O40" s="28"/>
      <c r="P40" s="29"/>
      <c r="Q40" s="28"/>
      <c r="R40" s="28"/>
      <c r="S40" s="30"/>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2"/>
      <c r="AV40" s="31"/>
      <c r="AW40" s="31"/>
      <c r="AX40" s="31"/>
      <c r="AY40" s="31"/>
      <c r="AZ40" s="31"/>
      <c r="BA40" s="58">
        <f t="shared" si="9"/>
        <v>0</v>
      </c>
      <c r="BB40" s="58">
        <f t="shared" si="10"/>
        <v>0</v>
      </c>
      <c r="BC40" s="23" t="str">
        <f t="shared" si="11"/>
        <v>INR Zero Only</v>
      </c>
      <c r="GF40" s="25"/>
      <c r="GG40" s="25"/>
      <c r="GH40" s="25"/>
      <c r="GI40" s="25"/>
      <c r="GJ40" s="25"/>
    </row>
    <row r="41" spans="1:192" s="24" customFormat="1" ht="15">
      <c r="A41" s="19">
        <v>24.4</v>
      </c>
      <c r="B41" s="69" t="s">
        <v>73</v>
      </c>
      <c r="C41" s="23"/>
      <c r="D41" s="66">
        <v>2</v>
      </c>
      <c r="E41" s="65" t="s">
        <v>100</v>
      </c>
      <c r="F41" s="26"/>
      <c r="G41" s="27"/>
      <c r="H41" s="27"/>
      <c r="I41" s="20" t="s">
        <v>37</v>
      </c>
      <c r="J41" s="21">
        <f t="shared" si="8"/>
        <v>1</v>
      </c>
      <c r="K41" s="22" t="s">
        <v>42</v>
      </c>
      <c r="L41" s="22" t="s">
        <v>8</v>
      </c>
      <c r="M41" s="60"/>
      <c r="N41" s="28"/>
      <c r="O41" s="28"/>
      <c r="P41" s="29"/>
      <c r="Q41" s="28"/>
      <c r="R41" s="28"/>
      <c r="S41" s="30"/>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2"/>
      <c r="AV41" s="31"/>
      <c r="AW41" s="31"/>
      <c r="AX41" s="31"/>
      <c r="AY41" s="31"/>
      <c r="AZ41" s="31"/>
      <c r="BA41" s="58">
        <f t="shared" si="9"/>
        <v>0</v>
      </c>
      <c r="BB41" s="58">
        <f t="shared" si="10"/>
        <v>0</v>
      </c>
      <c r="BC41" s="23" t="str">
        <f t="shared" si="11"/>
        <v>INR Zero Only</v>
      </c>
      <c r="GF41" s="25"/>
      <c r="GG41" s="25"/>
      <c r="GH41" s="25"/>
      <c r="GI41" s="25"/>
      <c r="GJ41" s="25"/>
    </row>
    <row r="42" spans="1:192" s="24" customFormat="1" ht="51">
      <c r="A42" s="19">
        <v>25</v>
      </c>
      <c r="B42" s="69" t="s">
        <v>74</v>
      </c>
      <c r="C42" s="23"/>
      <c r="D42" s="68">
        <v>142.52</v>
      </c>
      <c r="E42" s="66" t="s">
        <v>108</v>
      </c>
      <c r="F42" s="26"/>
      <c r="G42" s="27"/>
      <c r="H42" s="27"/>
      <c r="I42" s="20" t="s">
        <v>37</v>
      </c>
      <c r="J42" s="21">
        <f t="shared" si="8"/>
        <v>1</v>
      </c>
      <c r="K42" s="22" t="s">
        <v>42</v>
      </c>
      <c r="L42" s="22" t="s">
        <v>8</v>
      </c>
      <c r="M42" s="60"/>
      <c r="N42" s="28"/>
      <c r="O42" s="28"/>
      <c r="P42" s="29"/>
      <c r="Q42" s="28"/>
      <c r="R42" s="28"/>
      <c r="S42" s="30"/>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2"/>
      <c r="AV42" s="31"/>
      <c r="AW42" s="31"/>
      <c r="AX42" s="31"/>
      <c r="AY42" s="31"/>
      <c r="AZ42" s="31"/>
      <c r="BA42" s="58">
        <f t="shared" si="9"/>
        <v>0</v>
      </c>
      <c r="BB42" s="58">
        <f t="shared" si="10"/>
        <v>0</v>
      </c>
      <c r="BC42" s="23" t="str">
        <f t="shared" si="11"/>
        <v>INR Zero Only</v>
      </c>
      <c r="GF42" s="25"/>
      <c r="GG42" s="25"/>
      <c r="GH42" s="25"/>
      <c r="GI42" s="25"/>
      <c r="GJ42" s="25"/>
    </row>
    <row r="43" spans="1:192" s="24" customFormat="1" ht="89.25">
      <c r="A43" s="19">
        <v>26</v>
      </c>
      <c r="B43" s="69" t="s">
        <v>75</v>
      </c>
      <c r="C43" s="23"/>
      <c r="D43" s="68">
        <v>252.41</v>
      </c>
      <c r="E43" s="66" t="s">
        <v>108</v>
      </c>
      <c r="F43" s="26"/>
      <c r="G43" s="27"/>
      <c r="H43" s="27"/>
      <c r="I43" s="20" t="s">
        <v>37</v>
      </c>
      <c r="J43" s="21">
        <f t="shared" si="8"/>
        <v>1</v>
      </c>
      <c r="K43" s="22" t="s">
        <v>42</v>
      </c>
      <c r="L43" s="22" t="s">
        <v>8</v>
      </c>
      <c r="M43" s="60"/>
      <c r="N43" s="28"/>
      <c r="O43" s="28"/>
      <c r="P43" s="29"/>
      <c r="Q43" s="28"/>
      <c r="R43" s="28"/>
      <c r="S43" s="30"/>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2"/>
      <c r="AV43" s="31"/>
      <c r="AW43" s="31"/>
      <c r="AX43" s="31"/>
      <c r="AY43" s="31"/>
      <c r="AZ43" s="31"/>
      <c r="BA43" s="58">
        <f t="shared" si="9"/>
        <v>0</v>
      </c>
      <c r="BB43" s="58">
        <f t="shared" si="10"/>
        <v>0</v>
      </c>
      <c r="BC43" s="23" t="str">
        <f t="shared" si="11"/>
        <v>INR Zero Only</v>
      </c>
      <c r="GF43" s="25"/>
      <c r="GG43" s="25"/>
      <c r="GH43" s="25"/>
      <c r="GI43" s="25"/>
      <c r="GJ43" s="25"/>
    </row>
    <row r="44" spans="1:192" s="24" customFormat="1" ht="51">
      <c r="A44" s="19">
        <v>27</v>
      </c>
      <c r="B44" s="69" t="s">
        <v>76</v>
      </c>
      <c r="C44" s="23"/>
      <c r="D44" s="66">
        <v>100.68</v>
      </c>
      <c r="E44" s="66" t="s">
        <v>108</v>
      </c>
      <c r="F44" s="26"/>
      <c r="G44" s="27"/>
      <c r="H44" s="27"/>
      <c r="I44" s="20" t="s">
        <v>37</v>
      </c>
      <c r="J44" s="21">
        <f t="shared" si="8"/>
        <v>1</v>
      </c>
      <c r="K44" s="22" t="s">
        <v>42</v>
      </c>
      <c r="L44" s="22" t="s">
        <v>8</v>
      </c>
      <c r="M44" s="60"/>
      <c r="N44" s="28"/>
      <c r="O44" s="28"/>
      <c r="P44" s="29"/>
      <c r="Q44" s="28"/>
      <c r="R44" s="28"/>
      <c r="S44" s="30"/>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2"/>
      <c r="AV44" s="31"/>
      <c r="AW44" s="31"/>
      <c r="AX44" s="31"/>
      <c r="AY44" s="31"/>
      <c r="AZ44" s="31"/>
      <c r="BA44" s="58">
        <f t="shared" si="9"/>
        <v>0</v>
      </c>
      <c r="BB44" s="58">
        <f t="shared" si="10"/>
        <v>0</v>
      </c>
      <c r="BC44" s="23" t="str">
        <f t="shared" si="11"/>
        <v>INR Zero Only</v>
      </c>
      <c r="GF44" s="25"/>
      <c r="GG44" s="25"/>
      <c r="GH44" s="25"/>
      <c r="GI44" s="25"/>
      <c r="GJ44" s="25"/>
    </row>
    <row r="45" spans="1:192" s="24" customFormat="1" ht="89.25">
      <c r="A45" s="19">
        <v>28</v>
      </c>
      <c r="B45" s="69" t="s">
        <v>77</v>
      </c>
      <c r="C45" s="23"/>
      <c r="D45" s="66">
        <v>26.64</v>
      </c>
      <c r="E45" s="66" t="s">
        <v>108</v>
      </c>
      <c r="F45" s="26"/>
      <c r="G45" s="27"/>
      <c r="H45" s="27"/>
      <c r="I45" s="20" t="s">
        <v>37</v>
      </c>
      <c r="J45" s="21">
        <f t="shared" si="8"/>
        <v>1</v>
      </c>
      <c r="K45" s="22" t="s">
        <v>42</v>
      </c>
      <c r="L45" s="22" t="s">
        <v>8</v>
      </c>
      <c r="M45" s="60"/>
      <c r="N45" s="28"/>
      <c r="O45" s="28"/>
      <c r="P45" s="29"/>
      <c r="Q45" s="28"/>
      <c r="R45" s="28"/>
      <c r="S45" s="30"/>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2"/>
      <c r="AV45" s="31"/>
      <c r="AW45" s="31"/>
      <c r="AX45" s="31"/>
      <c r="AY45" s="31"/>
      <c r="AZ45" s="31"/>
      <c r="BA45" s="58">
        <f t="shared" si="9"/>
        <v>0</v>
      </c>
      <c r="BB45" s="58">
        <f t="shared" si="10"/>
        <v>0</v>
      </c>
      <c r="BC45" s="23" t="str">
        <f t="shared" si="11"/>
        <v>INR Zero Only</v>
      </c>
      <c r="GF45" s="25"/>
      <c r="GG45" s="25"/>
      <c r="GH45" s="25"/>
      <c r="GI45" s="25"/>
      <c r="GJ45" s="25"/>
    </row>
    <row r="46" spans="1:192" s="24" customFormat="1" ht="38.25">
      <c r="A46" s="19">
        <v>29</v>
      </c>
      <c r="B46" s="69" t="s">
        <v>78</v>
      </c>
      <c r="C46" s="23"/>
      <c r="D46" s="66">
        <v>154.06</v>
      </c>
      <c r="E46" s="66" t="s">
        <v>108</v>
      </c>
      <c r="F46" s="26"/>
      <c r="G46" s="27"/>
      <c r="H46" s="27"/>
      <c r="I46" s="20" t="s">
        <v>37</v>
      </c>
      <c r="J46" s="21">
        <f t="shared" si="8"/>
        <v>1</v>
      </c>
      <c r="K46" s="22" t="s">
        <v>42</v>
      </c>
      <c r="L46" s="22" t="s">
        <v>8</v>
      </c>
      <c r="M46" s="60"/>
      <c r="N46" s="28"/>
      <c r="O46" s="28"/>
      <c r="P46" s="29"/>
      <c r="Q46" s="28"/>
      <c r="R46" s="28"/>
      <c r="S46" s="30"/>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2"/>
      <c r="AV46" s="31"/>
      <c r="AW46" s="31"/>
      <c r="AX46" s="31"/>
      <c r="AY46" s="31"/>
      <c r="AZ46" s="31"/>
      <c r="BA46" s="58">
        <f t="shared" si="9"/>
        <v>0</v>
      </c>
      <c r="BB46" s="58">
        <f t="shared" si="10"/>
        <v>0</v>
      </c>
      <c r="BC46" s="23" t="str">
        <f t="shared" si="11"/>
        <v>INR Zero Only</v>
      </c>
      <c r="GF46" s="25"/>
      <c r="GG46" s="25"/>
      <c r="GH46" s="25"/>
      <c r="GI46" s="25"/>
      <c r="GJ46" s="25"/>
    </row>
    <row r="47" spans="1:192" s="24" customFormat="1" ht="165.75">
      <c r="A47" s="19">
        <v>30</v>
      </c>
      <c r="B47" s="69" t="s">
        <v>79</v>
      </c>
      <c r="C47" s="23"/>
      <c r="D47" s="66">
        <v>154.06</v>
      </c>
      <c r="E47" s="66" t="s">
        <v>108</v>
      </c>
      <c r="F47" s="26"/>
      <c r="G47" s="27"/>
      <c r="H47" s="27"/>
      <c r="I47" s="20" t="s">
        <v>37</v>
      </c>
      <c r="J47" s="21">
        <f t="shared" si="8"/>
        <v>1</v>
      </c>
      <c r="K47" s="22" t="s">
        <v>42</v>
      </c>
      <c r="L47" s="22" t="s">
        <v>8</v>
      </c>
      <c r="M47" s="60"/>
      <c r="N47" s="28"/>
      <c r="O47" s="28"/>
      <c r="P47" s="29"/>
      <c r="Q47" s="28"/>
      <c r="R47" s="28"/>
      <c r="S47" s="30"/>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2"/>
      <c r="AV47" s="31"/>
      <c r="AW47" s="31"/>
      <c r="AX47" s="31"/>
      <c r="AY47" s="31"/>
      <c r="AZ47" s="31"/>
      <c r="BA47" s="58">
        <f t="shared" si="9"/>
        <v>0</v>
      </c>
      <c r="BB47" s="58">
        <f t="shared" si="10"/>
        <v>0</v>
      </c>
      <c r="BC47" s="23" t="str">
        <f t="shared" si="11"/>
        <v>INR Zero Only</v>
      </c>
      <c r="GF47" s="25"/>
      <c r="GG47" s="25"/>
      <c r="GH47" s="25"/>
      <c r="GI47" s="25"/>
      <c r="GJ47" s="25"/>
    </row>
    <row r="48" spans="1:192" s="24" customFormat="1" ht="63.75">
      <c r="A48" s="19">
        <v>31</v>
      </c>
      <c r="B48" s="69" t="s">
        <v>80</v>
      </c>
      <c r="C48" s="23"/>
      <c r="D48" s="66">
        <v>12.24</v>
      </c>
      <c r="E48" s="66" t="s">
        <v>108</v>
      </c>
      <c r="F48" s="26"/>
      <c r="G48" s="27"/>
      <c r="H48" s="27"/>
      <c r="I48" s="20" t="s">
        <v>37</v>
      </c>
      <c r="J48" s="21">
        <f t="shared" si="8"/>
        <v>1</v>
      </c>
      <c r="K48" s="22" t="s">
        <v>42</v>
      </c>
      <c r="L48" s="22" t="s">
        <v>8</v>
      </c>
      <c r="M48" s="60"/>
      <c r="N48" s="28"/>
      <c r="O48" s="28"/>
      <c r="P48" s="29"/>
      <c r="Q48" s="28"/>
      <c r="R48" s="28"/>
      <c r="S48" s="30"/>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2"/>
      <c r="AV48" s="31"/>
      <c r="AW48" s="31"/>
      <c r="AX48" s="31"/>
      <c r="AY48" s="31"/>
      <c r="AZ48" s="31"/>
      <c r="BA48" s="58">
        <f t="shared" si="9"/>
        <v>0</v>
      </c>
      <c r="BB48" s="58">
        <f t="shared" si="10"/>
        <v>0</v>
      </c>
      <c r="BC48" s="23" t="str">
        <f t="shared" si="11"/>
        <v>INR Zero Only</v>
      </c>
      <c r="GF48" s="25"/>
      <c r="GG48" s="25"/>
      <c r="GH48" s="25"/>
      <c r="GI48" s="25"/>
      <c r="GJ48" s="25"/>
    </row>
    <row r="49" spans="1:192" s="24" customFormat="1" ht="51">
      <c r="A49" s="19">
        <v>32</v>
      </c>
      <c r="B49" s="69" t="s">
        <v>81</v>
      </c>
      <c r="C49" s="23"/>
      <c r="D49" s="66">
        <v>17.25</v>
      </c>
      <c r="E49" s="66" t="s">
        <v>108</v>
      </c>
      <c r="F49" s="26"/>
      <c r="G49" s="27"/>
      <c r="H49" s="27"/>
      <c r="I49" s="20" t="s">
        <v>37</v>
      </c>
      <c r="J49" s="21">
        <f t="shared" si="8"/>
        <v>1</v>
      </c>
      <c r="K49" s="22" t="s">
        <v>42</v>
      </c>
      <c r="L49" s="22" t="s">
        <v>8</v>
      </c>
      <c r="M49" s="60"/>
      <c r="N49" s="28"/>
      <c r="O49" s="28"/>
      <c r="P49" s="29"/>
      <c r="Q49" s="28"/>
      <c r="R49" s="28"/>
      <c r="S49" s="30"/>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2"/>
      <c r="AV49" s="31"/>
      <c r="AW49" s="31"/>
      <c r="AX49" s="31"/>
      <c r="AY49" s="31"/>
      <c r="AZ49" s="31"/>
      <c r="BA49" s="58">
        <f t="shared" si="9"/>
        <v>0</v>
      </c>
      <c r="BB49" s="58">
        <f t="shared" si="10"/>
        <v>0</v>
      </c>
      <c r="BC49" s="23" t="str">
        <f t="shared" si="11"/>
        <v>INR Zero Only</v>
      </c>
      <c r="GF49" s="25"/>
      <c r="GG49" s="25"/>
      <c r="GH49" s="25"/>
      <c r="GI49" s="25"/>
      <c r="GJ49" s="25"/>
    </row>
    <row r="50" spans="1:192" s="24" customFormat="1" ht="63.75">
      <c r="A50" s="19">
        <v>33</v>
      </c>
      <c r="B50" s="69" t="s">
        <v>82</v>
      </c>
      <c r="C50" s="23"/>
      <c r="D50" s="66">
        <v>1.04</v>
      </c>
      <c r="E50" s="66" t="s">
        <v>108</v>
      </c>
      <c r="F50" s="26"/>
      <c r="G50" s="27"/>
      <c r="H50" s="27"/>
      <c r="I50" s="20" t="s">
        <v>37</v>
      </c>
      <c r="J50" s="21">
        <f t="shared" si="4"/>
        <v>1</v>
      </c>
      <c r="K50" s="22" t="s">
        <v>42</v>
      </c>
      <c r="L50" s="22" t="s">
        <v>8</v>
      </c>
      <c r="M50" s="60"/>
      <c r="N50" s="28"/>
      <c r="O50" s="28"/>
      <c r="P50" s="29"/>
      <c r="Q50" s="28"/>
      <c r="R50" s="28"/>
      <c r="S50" s="30"/>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2"/>
      <c r="AV50" s="31"/>
      <c r="AW50" s="31"/>
      <c r="AX50" s="31"/>
      <c r="AY50" s="31"/>
      <c r="AZ50" s="31"/>
      <c r="BA50" s="58">
        <f t="shared" si="5"/>
        <v>0</v>
      </c>
      <c r="BB50" s="58">
        <f t="shared" si="6"/>
        <v>0</v>
      </c>
      <c r="BC50" s="23" t="str">
        <f t="shared" si="7"/>
        <v>INR Zero Only</v>
      </c>
      <c r="GF50" s="25"/>
      <c r="GG50" s="25"/>
      <c r="GH50" s="25"/>
      <c r="GI50" s="25"/>
      <c r="GJ50" s="25"/>
    </row>
    <row r="51" spans="1:192" s="24" customFormat="1" ht="63.75">
      <c r="A51" s="19">
        <v>34</v>
      </c>
      <c r="B51" s="69" t="s">
        <v>83</v>
      </c>
      <c r="C51" s="23"/>
      <c r="D51" s="66">
        <v>154.06</v>
      </c>
      <c r="E51" s="66" t="s">
        <v>108</v>
      </c>
      <c r="F51" s="26"/>
      <c r="G51" s="27"/>
      <c r="H51" s="27"/>
      <c r="I51" s="20" t="s">
        <v>37</v>
      </c>
      <c r="J51" s="21">
        <f t="shared" si="4"/>
        <v>1</v>
      </c>
      <c r="K51" s="22" t="s">
        <v>42</v>
      </c>
      <c r="L51" s="22" t="s">
        <v>8</v>
      </c>
      <c r="M51" s="60"/>
      <c r="N51" s="28"/>
      <c r="O51" s="28"/>
      <c r="P51" s="29"/>
      <c r="Q51" s="28"/>
      <c r="R51" s="28"/>
      <c r="S51" s="30"/>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2"/>
      <c r="AV51" s="31"/>
      <c r="AW51" s="31"/>
      <c r="AX51" s="31"/>
      <c r="AY51" s="31"/>
      <c r="AZ51" s="31"/>
      <c r="BA51" s="58">
        <f t="shared" si="5"/>
        <v>0</v>
      </c>
      <c r="BB51" s="58">
        <f t="shared" si="6"/>
        <v>0</v>
      </c>
      <c r="BC51" s="23" t="str">
        <f t="shared" si="7"/>
        <v>INR Zero Only</v>
      </c>
      <c r="GF51" s="25"/>
      <c r="GG51" s="25"/>
      <c r="GH51" s="25"/>
      <c r="GI51" s="25"/>
      <c r="GJ51" s="25"/>
    </row>
    <row r="52" spans="1:192" s="24" customFormat="1" ht="51">
      <c r="A52" s="19">
        <v>35</v>
      </c>
      <c r="B52" s="69" t="s">
        <v>84</v>
      </c>
      <c r="C52" s="23"/>
      <c r="D52" s="66">
        <v>30</v>
      </c>
      <c r="E52" s="66" t="s">
        <v>108</v>
      </c>
      <c r="F52" s="26"/>
      <c r="G52" s="27"/>
      <c r="H52" s="27"/>
      <c r="I52" s="20" t="s">
        <v>37</v>
      </c>
      <c r="J52" s="21">
        <f t="shared" si="4"/>
        <v>1</v>
      </c>
      <c r="K52" s="22" t="s">
        <v>42</v>
      </c>
      <c r="L52" s="22" t="s">
        <v>8</v>
      </c>
      <c r="M52" s="60"/>
      <c r="N52" s="28"/>
      <c r="O52" s="28"/>
      <c r="P52" s="29"/>
      <c r="Q52" s="28"/>
      <c r="R52" s="28"/>
      <c r="S52" s="30"/>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2"/>
      <c r="AV52" s="31"/>
      <c r="AW52" s="31"/>
      <c r="AX52" s="31"/>
      <c r="AY52" s="31"/>
      <c r="AZ52" s="31"/>
      <c r="BA52" s="58">
        <f t="shared" si="5"/>
        <v>0</v>
      </c>
      <c r="BB52" s="58">
        <f t="shared" si="6"/>
        <v>0</v>
      </c>
      <c r="BC52" s="23" t="str">
        <f t="shared" si="7"/>
        <v>INR Zero Only</v>
      </c>
      <c r="GF52" s="25"/>
      <c r="GG52" s="25"/>
      <c r="GH52" s="25"/>
      <c r="GI52" s="25"/>
      <c r="GJ52" s="25"/>
    </row>
    <row r="53" spans="1:192" s="24" customFormat="1" ht="25.5">
      <c r="A53" s="19">
        <v>36</v>
      </c>
      <c r="B53" s="69" t="s">
        <v>85</v>
      </c>
      <c r="C53" s="23"/>
      <c r="D53" s="66">
        <v>20</v>
      </c>
      <c r="E53" s="66" t="s">
        <v>108</v>
      </c>
      <c r="F53" s="26"/>
      <c r="G53" s="27"/>
      <c r="H53" s="27"/>
      <c r="I53" s="20" t="s">
        <v>37</v>
      </c>
      <c r="J53" s="21">
        <f t="shared" si="4"/>
        <v>1</v>
      </c>
      <c r="K53" s="22" t="s">
        <v>42</v>
      </c>
      <c r="L53" s="22" t="s">
        <v>8</v>
      </c>
      <c r="M53" s="60"/>
      <c r="N53" s="28"/>
      <c r="O53" s="28"/>
      <c r="P53" s="29"/>
      <c r="Q53" s="28"/>
      <c r="R53" s="28"/>
      <c r="S53" s="30"/>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2"/>
      <c r="AV53" s="31"/>
      <c r="AW53" s="31"/>
      <c r="AX53" s="31"/>
      <c r="AY53" s="31"/>
      <c r="AZ53" s="31"/>
      <c r="BA53" s="58">
        <f t="shared" si="5"/>
        <v>0</v>
      </c>
      <c r="BB53" s="58">
        <f t="shared" si="6"/>
        <v>0</v>
      </c>
      <c r="BC53" s="23" t="str">
        <f t="shared" si="7"/>
        <v>INR Zero Only</v>
      </c>
      <c r="GF53" s="25"/>
      <c r="GG53" s="25"/>
      <c r="GH53" s="25"/>
      <c r="GI53" s="25"/>
      <c r="GJ53" s="25"/>
    </row>
    <row r="54" spans="1:192" s="24" customFormat="1" ht="63.75">
      <c r="A54" s="19">
        <v>37</v>
      </c>
      <c r="B54" s="69" t="s">
        <v>86</v>
      </c>
      <c r="C54" s="23"/>
      <c r="D54" s="68">
        <v>42.94</v>
      </c>
      <c r="E54" s="66" t="s">
        <v>108</v>
      </c>
      <c r="F54" s="26"/>
      <c r="G54" s="27"/>
      <c r="H54" s="27"/>
      <c r="I54" s="20" t="s">
        <v>37</v>
      </c>
      <c r="J54" s="21">
        <f t="shared" si="4"/>
        <v>1</v>
      </c>
      <c r="K54" s="22" t="s">
        <v>42</v>
      </c>
      <c r="L54" s="22" t="s">
        <v>8</v>
      </c>
      <c r="M54" s="60"/>
      <c r="N54" s="28"/>
      <c r="O54" s="28"/>
      <c r="P54" s="29"/>
      <c r="Q54" s="28"/>
      <c r="R54" s="28"/>
      <c r="S54" s="30"/>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2"/>
      <c r="AV54" s="31"/>
      <c r="AW54" s="31"/>
      <c r="AX54" s="31"/>
      <c r="AY54" s="31"/>
      <c r="AZ54" s="31"/>
      <c r="BA54" s="58">
        <f t="shared" si="5"/>
        <v>0</v>
      </c>
      <c r="BB54" s="58">
        <f t="shared" si="6"/>
        <v>0</v>
      </c>
      <c r="BC54" s="23" t="str">
        <f t="shared" si="7"/>
        <v>INR Zero Only</v>
      </c>
      <c r="GF54" s="25"/>
      <c r="GG54" s="25"/>
      <c r="GH54" s="25"/>
      <c r="GI54" s="25"/>
      <c r="GJ54" s="25"/>
    </row>
    <row r="55" spans="1:192" s="24" customFormat="1" ht="25.5">
      <c r="A55" s="19">
        <v>38</v>
      </c>
      <c r="B55" s="69" t="s">
        <v>87</v>
      </c>
      <c r="C55" s="23"/>
      <c r="D55" s="68">
        <v>2</v>
      </c>
      <c r="E55" s="86" t="s">
        <v>100</v>
      </c>
      <c r="F55" s="26"/>
      <c r="G55" s="27"/>
      <c r="H55" s="27"/>
      <c r="I55" s="20" t="s">
        <v>37</v>
      </c>
      <c r="J55" s="21">
        <f t="shared" si="4"/>
        <v>1</v>
      </c>
      <c r="K55" s="22" t="s">
        <v>42</v>
      </c>
      <c r="L55" s="22" t="s">
        <v>8</v>
      </c>
      <c r="M55" s="60"/>
      <c r="N55" s="28"/>
      <c r="O55" s="28"/>
      <c r="P55" s="29"/>
      <c r="Q55" s="28"/>
      <c r="R55" s="28"/>
      <c r="S55" s="30"/>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2"/>
      <c r="AV55" s="31"/>
      <c r="AW55" s="31"/>
      <c r="AX55" s="31"/>
      <c r="AY55" s="31"/>
      <c r="AZ55" s="31"/>
      <c r="BA55" s="58">
        <f t="shared" si="5"/>
        <v>0</v>
      </c>
      <c r="BB55" s="58">
        <f t="shared" si="6"/>
        <v>0</v>
      </c>
      <c r="BC55" s="23" t="str">
        <f t="shared" si="7"/>
        <v>INR Zero Only</v>
      </c>
      <c r="GF55" s="25"/>
      <c r="GG55" s="25"/>
      <c r="GH55" s="25"/>
      <c r="GI55" s="25"/>
      <c r="GJ55" s="25"/>
    </row>
    <row r="56" spans="1:192" s="24" customFormat="1" ht="25.5">
      <c r="A56" s="19">
        <v>39</v>
      </c>
      <c r="B56" s="69" t="s">
        <v>88</v>
      </c>
      <c r="C56" s="23"/>
      <c r="D56" s="68">
        <v>3</v>
      </c>
      <c r="E56" s="86" t="s">
        <v>100</v>
      </c>
      <c r="F56" s="26"/>
      <c r="G56" s="27"/>
      <c r="H56" s="27"/>
      <c r="I56" s="20" t="s">
        <v>37</v>
      </c>
      <c r="J56" s="21">
        <f t="shared" si="4"/>
        <v>1</v>
      </c>
      <c r="K56" s="22" t="s">
        <v>42</v>
      </c>
      <c r="L56" s="22" t="s">
        <v>8</v>
      </c>
      <c r="M56" s="60"/>
      <c r="N56" s="28"/>
      <c r="O56" s="28"/>
      <c r="P56" s="29"/>
      <c r="Q56" s="28"/>
      <c r="R56" s="28"/>
      <c r="S56" s="30"/>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2"/>
      <c r="AV56" s="31"/>
      <c r="AW56" s="31"/>
      <c r="AX56" s="31"/>
      <c r="AY56" s="31"/>
      <c r="AZ56" s="31"/>
      <c r="BA56" s="58">
        <f t="shared" si="5"/>
        <v>0</v>
      </c>
      <c r="BB56" s="58">
        <f t="shared" si="6"/>
        <v>0</v>
      </c>
      <c r="BC56" s="23" t="str">
        <f t="shared" si="7"/>
        <v>INR Zero Only</v>
      </c>
      <c r="GF56" s="25"/>
      <c r="GG56" s="25"/>
      <c r="GH56" s="25"/>
      <c r="GI56" s="25"/>
      <c r="GJ56" s="25"/>
    </row>
    <row r="57" spans="1:192" s="24" customFormat="1" ht="25.5">
      <c r="A57" s="19">
        <v>40</v>
      </c>
      <c r="B57" s="69" t="s">
        <v>89</v>
      </c>
      <c r="C57" s="23"/>
      <c r="D57" s="68">
        <v>4</v>
      </c>
      <c r="E57" s="86" t="s">
        <v>100</v>
      </c>
      <c r="F57" s="26"/>
      <c r="G57" s="27"/>
      <c r="H57" s="27"/>
      <c r="I57" s="20" t="s">
        <v>37</v>
      </c>
      <c r="J57" s="21">
        <f t="shared" si="4"/>
        <v>1</v>
      </c>
      <c r="K57" s="22" t="s">
        <v>42</v>
      </c>
      <c r="L57" s="22" t="s">
        <v>8</v>
      </c>
      <c r="M57" s="60"/>
      <c r="N57" s="28"/>
      <c r="O57" s="28"/>
      <c r="P57" s="29"/>
      <c r="Q57" s="28"/>
      <c r="R57" s="28"/>
      <c r="S57" s="30"/>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2"/>
      <c r="AV57" s="31"/>
      <c r="AW57" s="31"/>
      <c r="AX57" s="31"/>
      <c r="AY57" s="31"/>
      <c r="AZ57" s="31"/>
      <c r="BA57" s="58">
        <f t="shared" si="5"/>
        <v>0</v>
      </c>
      <c r="BB57" s="58">
        <f t="shared" si="6"/>
        <v>0</v>
      </c>
      <c r="BC57" s="23" t="str">
        <f t="shared" si="7"/>
        <v>INR Zero Only</v>
      </c>
      <c r="GF57" s="25"/>
      <c r="GG57" s="25"/>
      <c r="GH57" s="25"/>
      <c r="GI57" s="25"/>
      <c r="GJ57" s="25"/>
    </row>
    <row r="58" spans="1:192" s="24" customFormat="1" ht="25.5">
      <c r="A58" s="19">
        <v>41</v>
      </c>
      <c r="B58" s="69" t="s">
        <v>90</v>
      </c>
      <c r="C58" s="23"/>
      <c r="D58" s="68">
        <v>3</v>
      </c>
      <c r="E58" s="86" t="s">
        <v>100</v>
      </c>
      <c r="F58" s="26"/>
      <c r="G58" s="27"/>
      <c r="H58" s="27"/>
      <c r="I58" s="20" t="s">
        <v>37</v>
      </c>
      <c r="J58" s="21">
        <f t="shared" si="4"/>
        <v>1</v>
      </c>
      <c r="K58" s="22" t="s">
        <v>42</v>
      </c>
      <c r="L58" s="22" t="s">
        <v>8</v>
      </c>
      <c r="M58" s="60"/>
      <c r="N58" s="28"/>
      <c r="O58" s="28"/>
      <c r="P58" s="29"/>
      <c r="Q58" s="28"/>
      <c r="R58" s="28"/>
      <c r="S58" s="30"/>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2"/>
      <c r="AV58" s="31"/>
      <c r="AW58" s="31"/>
      <c r="AX58" s="31"/>
      <c r="AY58" s="31"/>
      <c r="AZ58" s="31"/>
      <c r="BA58" s="58">
        <f t="shared" si="5"/>
        <v>0</v>
      </c>
      <c r="BB58" s="58">
        <f t="shared" si="6"/>
        <v>0</v>
      </c>
      <c r="BC58" s="23" t="str">
        <f t="shared" si="7"/>
        <v>INR Zero Only</v>
      </c>
      <c r="GF58" s="25"/>
      <c r="GG58" s="25"/>
      <c r="GH58" s="25"/>
      <c r="GI58" s="25"/>
      <c r="GJ58" s="25"/>
    </row>
    <row r="59" spans="1:192" s="24" customFormat="1" ht="38.25">
      <c r="A59" s="19">
        <v>42</v>
      </c>
      <c r="B59" s="69" t="s">
        <v>91</v>
      </c>
      <c r="C59" s="23"/>
      <c r="D59" s="68">
        <v>75.53</v>
      </c>
      <c r="E59" s="86" t="s">
        <v>107</v>
      </c>
      <c r="F59" s="26"/>
      <c r="G59" s="27"/>
      <c r="H59" s="27"/>
      <c r="I59" s="20" t="s">
        <v>37</v>
      </c>
      <c r="J59" s="21">
        <f t="shared" si="4"/>
        <v>1</v>
      </c>
      <c r="K59" s="22" t="s">
        <v>42</v>
      </c>
      <c r="L59" s="22" t="s">
        <v>8</v>
      </c>
      <c r="M59" s="60"/>
      <c r="N59" s="28"/>
      <c r="O59" s="28"/>
      <c r="P59" s="29"/>
      <c r="Q59" s="28"/>
      <c r="R59" s="28"/>
      <c r="S59" s="30"/>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2"/>
      <c r="AV59" s="31"/>
      <c r="AW59" s="31"/>
      <c r="AX59" s="31"/>
      <c r="AY59" s="31"/>
      <c r="AZ59" s="31"/>
      <c r="BA59" s="58">
        <f t="shared" si="5"/>
        <v>0</v>
      </c>
      <c r="BB59" s="58">
        <f t="shared" si="6"/>
        <v>0</v>
      </c>
      <c r="BC59" s="23" t="str">
        <f t="shared" si="7"/>
        <v>INR Zero Only</v>
      </c>
      <c r="GF59" s="25"/>
      <c r="GG59" s="25"/>
      <c r="GH59" s="25"/>
      <c r="GI59" s="25"/>
      <c r="GJ59" s="25"/>
    </row>
    <row r="60" spans="1:192" s="24" customFormat="1" ht="51">
      <c r="A60" s="19">
        <v>43</v>
      </c>
      <c r="B60" s="69" t="s">
        <v>92</v>
      </c>
      <c r="C60" s="23"/>
      <c r="D60" s="68">
        <v>75.53</v>
      </c>
      <c r="E60" s="86" t="s">
        <v>107</v>
      </c>
      <c r="F60" s="26"/>
      <c r="G60" s="27"/>
      <c r="H60" s="27"/>
      <c r="I60" s="20" t="s">
        <v>37</v>
      </c>
      <c r="J60" s="21">
        <f t="shared" si="4"/>
        <v>1</v>
      </c>
      <c r="K60" s="22" t="s">
        <v>42</v>
      </c>
      <c r="L60" s="22" t="s">
        <v>8</v>
      </c>
      <c r="M60" s="60"/>
      <c r="N60" s="28"/>
      <c r="O60" s="28"/>
      <c r="P60" s="29"/>
      <c r="Q60" s="28"/>
      <c r="R60" s="28"/>
      <c r="S60" s="30"/>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2"/>
      <c r="AV60" s="31"/>
      <c r="AW60" s="31"/>
      <c r="AX60" s="31"/>
      <c r="AY60" s="31"/>
      <c r="AZ60" s="31"/>
      <c r="BA60" s="58">
        <f t="shared" si="5"/>
        <v>0</v>
      </c>
      <c r="BB60" s="58">
        <f t="shared" si="6"/>
        <v>0</v>
      </c>
      <c r="BC60" s="23" t="str">
        <f t="shared" si="7"/>
        <v>INR Zero Only</v>
      </c>
      <c r="GF60" s="25"/>
      <c r="GG60" s="25"/>
      <c r="GH60" s="25"/>
      <c r="GI60" s="25"/>
      <c r="GJ60" s="25"/>
    </row>
    <row r="61" spans="1:192" s="24" customFormat="1" ht="38.25">
      <c r="A61" s="19">
        <v>44</v>
      </c>
      <c r="B61" s="69" t="s">
        <v>93</v>
      </c>
      <c r="C61" s="23"/>
      <c r="D61" s="68">
        <v>75.53</v>
      </c>
      <c r="E61" s="86" t="s">
        <v>107</v>
      </c>
      <c r="F61" s="26"/>
      <c r="G61" s="27"/>
      <c r="H61" s="27"/>
      <c r="I61" s="20" t="s">
        <v>37</v>
      </c>
      <c r="J61" s="21">
        <f aca="true" t="shared" si="12" ref="J61:J67">IF(I61="Less(-)",-1,1)</f>
        <v>1</v>
      </c>
      <c r="K61" s="22" t="s">
        <v>42</v>
      </c>
      <c r="L61" s="22" t="s">
        <v>8</v>
      </c>
      <c r="M61" s="60"/>
      <c r="N61" s="28"/>
      <c r="O61" s="28"/>
      <c r="P61" s="29"/>
      <c r="Q61" s="28"/>
      <c r="R61" s="28"/>
      <c r="S61" s="30"/>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2"/>
      <c r="AV61" s="31"/>
      <c r="AW61" s="31"/>
      <c r="AX61" s="31"/>
      <c r="AY61" s="31"/>
      <c r="AZ61" s="31"/>
      <c r="BA61" s="58">
        <f aca="true" t="shared" si="13" ref="BA61:BA67">total_amount_ba($B$2,$D$2,D61,F61,J61,K61,M61)</f>
        <v>0</v>
      </c>
      <c r="BB61" s="58">
        <f aca="true" t="shared" si="14" ref="BB61:BB67">BA61+SUM(N61:AZ61)</f>
        <v>0</v>
      </c>
      <c r="BC61" s="23" t="str">
        <f aca="true" t="shared" si="15" ref="BC61:BC67">SpellNumber(L61,BB61)</f>
        <v>INR Zero Only</v>
      </c>
      <c r="GF61" s="25"/>
      <c r="GG61" s="25"/>
      <c r="GH61" s="25"/>
      <c r="GI61" s="25"/>
      <c r="GJ61" s="25"/>
    </row>
    <row r="62" spans="1:192" s="24" customFormat="1" ht="63.75">
      <c r="A62" s="19">
        <v>45</v>
      </c>
      <c r="B62" s="69" t="s">
        <v>94</v>
      </c>
      <c r="C62" s="23"/>
      <c r="D62" s="68">
        <v>755.26</v>
      </c>
      <c r="E62" s="86" t="s">
        <v>108</v>
      </c>
      <c r="F62" s="26"/>
      <c r="G62" s="27"/>
      <c r="H62" s="27"/>
      <c r="I62" s="20" t="s">
        <v>37</v>
      </c>
      <c r="J62" s="21">
        <f t="shared" si="12"/>
        <v>1</v>
      </c>
      <c r="K62" s="22" t="s">
        <v>42</v>
      </c>
      <c r="L62" s="22" t="s">
        <v>8</v>
      </c>
      <c r="M62" s="60"/>
      <c r="N62" s="28"/>
      <c r="O62" s="28"/>
      <c r="P62" s="29"/>
      <c r="Q62" s="28"/>
      <c r="R62" s="28"/>
      <c r="S62" s="30"/>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2"/>
      <c r="AV62" s="31"/>
      <c r="AW62" s="31"/>
      <c r="AX62" s="31"/>
      <c r="AY62" s="31"/>
      <c r="AZ62" s="31"/>
      <c r="BA62" s="58">
        <f t="shared" si="13"/>
        <v>0</v>
      </c>
      <c r="BB62" s="58">
        <f t="shared" si="14"/>
        <v>0</v>
      </c>
      <c r="BC62" s="23" t="str">
        <f t="shared" si="15"/>
        <v>INR Zero Only</v>
      </c>
      <c r="GF62" s="25"/>
      <c r="GG62" s="25"/>
      <c r="GH62" s="25"/>
      <c r="GI62" s="25"/>
      <c r="GJ62" s="25"/>
    </row>
    <row r="63" spans="1:192" s="24" customFormat="1" ht="104.25" customHeight="1">
      <c r="A63" s="19">
        <v>46</v>
      </c>
      <c r="B63" s="69" t="s">
        <v>95</v>
      </c>
      <c r="C63" s="23"/>
      <c r="D63" s="68">
        <v>16.56</v>
      </c>
      <c r="E63" s="86" t="s">
        <v>107</v>
      </c>
      <c r="F63" s="26"/>
      <c r="G63" s="27"/>
      <c r="H63" s="27"/>
      <c r="I63" s="20" t="s">
        <v>37</v>
      </c>
      <c r="J63" s="21">
        <f t="shared" si="12"/>
        <v>1</v>
      </c>
      <c r="K63" s="22" t="s">
        <v>42</v>
      </c>
      <c r="L63" s="22" t="s">
        <v>8</v>
      </c>
      <c r="M63" s="60"/>
      <c r="N63" s="28"/>
      <c r="O63" s="28"/>
      <c r="P63" s="29"/>
      <c r="Q63" s="28"/>
      <c r="R63" s="28"/>
      <c r="S63" s="30"/>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2"/>
      <c r="AV63" s="31"/>
      <c r="AW63" s="31"/>
      <c r="AX63" s="31"/>
      <c r="AY63" s="31"/>
      <c r="AZ63" s="31"/>
      <c r="BA63" s="58">
        <f t="shared" si="13"/>
        <v>0</v>
      </c>
      <c r="BB63" s="58">
        <f t="shared" si="14"/>
        <v>0</v>
      </c>
      <c r="BC63" s="23" t="str">
        <f t="shared" si="15"/>
        <v>INR Zero Only</v>
      </c>
      <c r="GF63" s="25"/>
      <c r="GG63" s="25"/>
      <c r="GH63" s="25"/>
      <c r="GI63" s="25"/>
      <c r="GJ63" s="25"/>
    </row>
    <row r="64" spans="1:192" s="24" customFormat="1" ht="219.75" customHeight="1">
      <c r="A64" s="19">
        <v>47</v>
      </c>
      <c r="B64" s="69" t="s">
        <v>96</v>
      </c>
      <c r="C64" s="23"/>
      <c r="D64" s="66">
        <v>282.13</v>
      </c>
      <c r="E64" s="87" t="s">
        <v>108</v>
      </c>
      <c r="F64" s="26"/>
      <c r="G64" s="27"/>
      <c r="H64" s="27"/>
      <c r="I64" s="20" t="s">
        <v>37</v>
      </c>
      <c r="J64" s="21">
        <f t="shared" si="12"/>
        <v>1</v>
      </c>
      <c r="K64" s="22" t="s">
        <v>42</v>
      </c>
      <c r="L64" s="22" t="s">
        <v>8</v>
      </c>
      <c r="M64" s="60"/>
      <c r="N64" s="28"/>
      <c r="O64" s="28"/>
      <c r="P64" s="29"/>
      <c r="Q64" s="28"/>
      <c r="R64" s="28"/>
      <c r="S64" s="30"/>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2"/>
      <c r="AV64" s="31"/>
      <c r="AW64" s="31"/>
      <c r="AX64" s="31"/>
      <c r="AY64" s="31"/>
      <c r="AZ64" s="31"/>
      <c r="BA64" s="58">
        <f t="shared" si="13"/>
        <v>0</v>
      </c>
      <c r="BB64" s="58">
        <f t="shared" si="14"/>
        <v>0</v>
      </c>
      <c r="BC64" s="23" t="str">
        <f t="shared" si="15"/>
        <v>INR Zero Only</v>
      </c>
      <c r="GF64" s="25"/>
      <c r="GG64" s="25"/>
      <c r="GH64" s="25"/>
      <c r="GI64" s="25"/>
      <c r="GJ64" s="25"/>
    </row>
    <row r="65" spans="1:192" s="24" customFormat="1" ht="38.25">
      <c r="A65" s="19">
        <v>48</v>
      </c>
      <c r="B65" s="69" t="s">
        <v>97</v>
      </c>
      <c r="C65" s="23"/>
      <c r="D65" s="66">
        <v>15</v>
      </c>
      <c r="E65" s="87" t="s">
        <v>100</v>
      </c>
      <c r="F65" s="26"/>
      <c r="G65" s="27"/>
      <c r="H65" s="27"/>
      <c r="I65" s="20" t="s">
        <v>37</v>
      </c>
      <c r="J65" s="21">
        <f t="shared" si="12"/>
        <v>1</v>
      </c>
      <c r="K65" s="22" t="s">
        <v>42</v>
      </c>
      <c r="L65" s="22" t="s">
        <v>8</v>
      </c>
      <c r="M65" s="60"/>
      <c r="N65" s="28"/>
      <c r="O65" s="28"/>
      <c r="P65" s="29"/>
      <c r="Q65" s="28"/>
      <c r="R65" s="28"/>
      <c r="S65" s="30"/>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2"/>
      <c r="AV65" s="31"/>
      <c r="AW65" s="31"/>
      <c r="AX65" s="31"/>
      <c r="AY65" s="31"/>
      <c r="AZ65" s="31"/>
      <c r="BA65" s="58">
        <f t="shared" si="13"/>
        <v>0</v>
      </c>
      <c r="BB65" s="58">
        <f t="shared" si="14"/>
        <v>0</v>
      </c>
      <c r="BC65" s="23" t="str">
        <f t="shared" si="15"/>
        <v>INR Zero Only</v>
      </c>
      <c r="GF65" s="25"/>
      <c r="GG65" s="25"/>
      <c r="GH65" s="25"/>
      <c r="GI65" s="25"/>
      <c r="GJ65" s="25"/>
    </row>
    <row r="66" spans="1:192" s="24" customFormat="1" ht="38.25">
      <c r="A66" s="19">
        <v>49</v>
      </c>
      <c r="B66" s="69" t="s">
        <v>98</v>
      </c>
      <c r="C66" s="18"/>
      <c r="D66" s="66">
        <v>16</v>
      </c>
      <c r="E66" s="87" t="s">
        <v>100</v>
      </c>
      <c r="F66" s="26"/>
      <c r="G66" s="27"/>
      <c r="H66" s="27"/>
      <c r="I66" s="20" t="s">
        <v>37</v>
      </c>
      <c r="J66" s="21">
        <f t="shared" si="12"/>
        <v>1</v>
      </c>
      <c r="K66" s="22" t="s">
        <v>42</v>
      </c>
      <c r="L66" s="22" t="s">
        <v>8</v>
      </c>
      <c r="M66" s="60"/>
      <c r="N66" s="28"/>
      <c r="O66" s="28"/>
      <c r="P66" s="29"/>
      <c r="Q66" s="28"/>
      <c r="R66" s="28"/>
      <c r="S66" s="30"/>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2"/>
      <c r="AV66" s="31"/>
      <c r="AW66" s="31"/>
      <c r="AX66" s="31"/>
      <c r="AY66" s="31"/>
      <c r="AZ66" s="31"/>
      <c r="BA66" s="58">
        <f t="shared" si="13"/>
        <v>0</v>
      </c>
      <c r="BB66" s="58">
        <f t="shared" si="14"/>
        <v>0</v>
      </c>
      <c r="BC66" s="23" t="str">
        <f t="shared" si="15"/>
        <v>INR Zero Only</v>
      </c>
      <c r="GF66" s="25"/>
      <c r="GG66" s="25"/>
      <c r="GH66" s="25"/>
      <c r="GI66" s="25"/>
      <c r="GJ66" s="25"/>
    </row>
    <row r="67" spans="1:192" s="24" customFormat="1" ht="51">
      <c r="A67" s="19">
        <v>50</v>
      </c>
      <c r="B67" s="69" t="s">
        <v>99</v>
      </c>
      <c r="C67" s="23"/>
      <c r="D67" s="66">
        <v>216</v>
      </c>
      <c r="E67" s="87" t="s">
        <v>101</v>
      </c>
      <c r="F67" s="26"/>
      <c r="G67" s="27"/>
      <c r="H67" s="27"/>
      <c r="I67" s="20" t="s">
        <v>37</v>
      </c>
      <c r="J67" s="21">
        <f t="shared" si="12"/>
        <v>1</v>
      </c>
      <c r="K67" s="22" t="s">
        <v>42</v>
      </c>
      <c r="L67" s="22" t="s">
        <v>8</v>
      </c>
      <c r="M67" s="60"/>
      <c r="N67" s="28"/>
      <c r="O67" s="28"/>
      <c r="P67" s="29"/>
      <c r="Q67" s="28"/>
      <c r="R67" s="28"/>
      <c r="S67" s="30"/>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2"/>
      <c r="AV67" s="31"/>
      <c r="AW67" s="31"/>
      <c r="AX67" s="31"/>
      <c r="AY67" s="31"/>
      <c r="AZ67" s="31"/>
      <c r="BA67" s="58">
        <f t="shared" si="13"/>
        <v>0</v>
      </c>
      <c r="BB67" s="58">
        <f t="shared" si="14"/>
        <v>0</v>
      </c>
      <c r="BC67" s="23" t="str">
        <f t="shared" si="15"/>
        <v>INR Zero Only</v>
      </c>
      <c r="GF67" s="25"/>
      <c r="GG67" s="25"/>
      <c r="GH67" s="25"/>
      <c r="GI67" s="25"/>
      <c r="GJ67" s="25"/>
    </row>
    <row r="68" spans="1:192" s="24" customFormat="1" ht="71.25" customHeight="1">
      <c r="A68" s="33" t="s">
        <v>40</v>
      </c>
      <c r="B68" s="34"/>
      <c r="C68" s="35"/>
      <c r="D68" s="36"/>
      <c r="E68" s="36"/>
      <c r="F68" s="36"/>
      <c r="G68" s="36"/>
      <c r="H68" s="37"/>
      <c r="I68" s="37"/>
      <c r="J68" s="37"/>
      <c r="K68" s="37"/>
      <c r="L68" s="38"/>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59">
        <f>SUM(BA13:BA67)</f>
        <v>0</v>
      </c>
      <c r="BB68" s="59">
        <f>SUM(BB14:BB67)</f>
        <v>0</v>
      </c>
      <c r="BC68" s="23" t="str">
        <f>SpellNumber($E$2,BB68)</f>
        <v>INR Zero Only</v>
      </c>
      <c r="GF68" s="25">
        <v>4</v>
      </c>
      <c r="GG68" s="25" t="s">
        <v>38</v>
      </c>
      <c r="GH68" s="25" t="s">
        <v>39</v>
      </c>
      <c r="GI68" s="25">
        <v>10</v>
      </c>
      <c r="GJ68" s="25" t="s">
        <v>36</v>
      </c>
    </row>
    <row r="69" spans="1:192" s="49" customFormat="1" ht="39" customHeight="1" hidden="1">
      <c r="A69" s="34" t="s">
        <v>44</v>
      </c>
      <c r="B69" s="40"/>
      <c r="C69" s="41"/>
      <c r="D69" s="42"/>
      <c r="E69" s="43" t="s">
        <v>41</v>
      </c>
      <c r="F69" s="56"/>
      <c r="G69" s="44"/>
      <c r="H69" s="45"/>
      <c r="I69" s="45"/>
      <c r="J69" s="45"/>
      <c r="K69" s="46"/>
      <c r="L69" s="47"/>
      <c r="M69" s="48"/>
      <c r="O69" s="24"/>
      <c r="P69" s="24"/>
      <c r="Q69" s="24"/>
      <c r="R69" s="24"/>
      <c r="S69" s="24"/>
      <c r="BA69" s="54">
        <f>IF(ISBLANK(F69),0,IF(E69="Excess (+)",ROUND(BA68+(BA68*F69),2),IF(E69="Less (-)",ROUND(BA68+(BA68*F69*(-1)),2),0)))</f>
        <v>0</v>
      </c>
      <c r="BB69" s="55">
        <f>ROUND(BA69,0)</f>
        <v>0</v>
      </c>
      <c r="BC69" s="23" t="str">
        <f>SpellNumber(L69,BB69)</f>
        <v> Zero Only</v>
      </c>
      <c r="GF69" s="50"/>
      <c r="GG69" s="50"/>
      <c r="GH69" s="50"/>
      <c r="GI69" s="50"/>
      <c r="GJ69" s="50"/>
    </row>
    <row r="70" spans="1:192" s="49" customFormat="1" ht="51" customHeight="1">
      <c r="A70" s="33" t="s">
        <v>43</v>
      </c>
      <c r="B70" s="33"/>
      <c r="C70" s="75" t="str">
        <f>SpellNumber($E$2,BB68)</f>
        <v>INR Zero Only</v>
      </c>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7"/>
      <c r="GF70" s="50"/>
      <c r="GG70" s="50"/>
      <c r="GH70" s="50"/>
      <c r="GI70" s="50"/>
      <c r="GJ70" s="50"/>
    </row>
    <row r="71" spans="3:192" s="14" customFormat="1" ht="15">
      <c r="C71" s="51"/>
      <c r="D71" s="51"/>
      <c r="E71" s="51"/>
      <c r="F71" s="51"/>
      <c r="G71" s="51"/>
      <c r="H71" s="51"/>
      <c r="I71" s="51"/>
      <c r="J71" s="51"/>
      <c r="K71" s="51"/>
      <c r="L71" s="51"/>
      <c r="M71" s="51"/>
      <c r="O71" s="51"/>
      <c r="BA71" s="51"/>
      <c r="BC71" s="51"/>
      <c r="GF71" s="15"/>
      <c r="GG71" s="15"/>
      <c r="GH71" s="15"/>
      <c r="GI71" s="15"/>
      <c r="GJ71" s="15"/>
    </row>
  </sheetData>
  <sheetProtection password="EB1F" sheet="1"/>
  <mergeCells count="8">
    <mergeCell ref="A9:BC9"/>
    <mergeCell ref="C70:BC70"/>
    <mergeCell ref="A1:L1"/>
    <mergeCell ref="A4:BC4"/>
    <mergeCell ref="A5:BC5"/>
    <mergeCell ref="A6:BC6"/>
    <mergeCell ref="A7:BC7"/>
    <mergeCell ref="B8:BC8"/>
  </mergeCells>
  <dataValidations count="20">
    <dataValidation type="list" showInputMessage="1" showErrorMessage="1" promptTitle="Less or Excess" prompt="Please select either LESS  ( - )  or  EXCESS  ( + )" errorTitle="Please enter valid values only" error="Please select either LESS ( - ) or  EXCESS  ( + )" sqref="E69">
      <formula1>IF(ISBLANK(F69),$A$3:$C$3,$B$3:$C$3)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9">
      <formula1>0</formula1>
      <formula2>IF(E69&lt;&gt;"Select",99.9,0)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69">
      <formula1>IF(E69&lt;&gt;"Select",0,-1)</formula1>
      <formula2>IF(E69&lt;&gt;"Select",99.99,-1)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69">
      <formula1>"Select, Option C1, Option D1"</formula1>
    </dataValidation>
    <dataValidation type="decimal" allowBlank="1" showInputMessage="1" showErrorMessage="1" promptTitle="Rate Entry" prompt="Please enter the Basic Price in Rupees for this item. " errorTitle="Invaid Entry" error="Only Numeric Values are allowed. " sqref="G13:H34 G36:H36 G38:H67">
      <formula1>0</formula1>
      <formula2>999999999999999</formula2>
    </dataValidation>
    <dataValidation type="list" allowBlank="1" showInputMessage="1" showErrorMessage="1" sqref="K13:K34 K36 K38:K67">
      <formula1>"Partial Conversion, Full Conversion"</formula1>
    </dataValidation>
    <dataValidation allowBlank="1" showInputMessage="1" showErrorMessage="1" promptTitle="Addition / Deduction" prompt="Please Choose the correct One" sqref="J13:J34 J36 J38:J67"/>
    <dataValidation type="list" showInputMessage="1" showErrorMessage="1" sqref="I13:I34 I36 I38:I67">
      <formula1>"Excess(+), Less(-)"</formula1>
    </dataValidation>
    <dataValidation type="decimal" allowBlank="1" showInputMessage="1" showErrorMessage="1" promptTitle="Rate Entry" prompt="Please enter the Other Taxes2 in Rupees for this item. " errorTitle="Invaid Entry" error="Only Numeric Values are allowed. " sqref="N13:O34 N36:O36 N38:O6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4 R36 R38:R6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4 Q36 Q38:Q67">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3:M34 M36 M38:M67">
      <formula1>0</formula1>
      <formula2>999999999999999</formula2>
    </dataValidation>
    <dataValidation type="decimal" allowBlank="1" showInputMessage="1" showErrorMessage="1" promptTitle="Quantity" prompt="Please enter the Quantity for this item. " errorTitle="Invalid Entry" error="Only Numeric Values are allowed. " sqref="F13:F34 F36 F38:F6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allowBlank="1" showInputMessage="1" showErrorMessage="1" promptTitle="Item Description" prompt="Please enter Item Description in text" sqref="B67 B21:B65"/>
    <dataValidation type="list" allowBlank="1" showInputMessage="1" showErrorMessage="1" sqref="L66 L13 L14 L15 L16 L17 L18 L19 L20 L21 L22 L23 L24 L25 L26 L27 L28 L29 L30 L31 L32 L33 L34 L35 L36 L37 L38 L39 L40 L41 L42 L43 L44 L45 L46 L47 L48 L49 L50 L51 L52 L53 L54 L55 L56 L57 L58 L59 L60 L61 L62 L63 L64 L65 L67">
      <formula1>"INR"</formula1>
    </dataValidation>
    <dataValidation type="decimal" allowBlank="1" showInputMessage="1" showErrorMessage="1" errorTitle="Invalid Entry" error="Only Numeric Values are allowed. " sqref="A14:A67">
      <formula1>0</formula1>
      <formula2>999999999999999</formula2>
    </dataValidation>
  </dataValidations>
  <printOptions/>
  <pageMargins left="0.5511811023622047" right="0.31496062992125984" top="0.5905511811023623" bottom="0.5118110236220472" header="0.31496062992125984" footer="0.31496062992125984"/>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4" t="s">
        <v>3</v>
      </c>
      <c r="F6" s="84"/>
      <c r="G6" s="84"/>
      <c r="H6" s="84"/>
      <c r="I6" s="84"/>
      <c r="J6" s="84"/>
      <c r="K6" s="84"/>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Baldev</cp:lastModifiedBy>
  <cp:lastPrinted>2021-07-13T09:26:53Z</cp:lastPrinted>
  <dcterms:created xsi:type="dcterms:W3CDTF">2009-01-30T06:42:42Z</dcterms:created>
  <dcterms:modified xsi:type="dcterms:W3CDTF">2021-07-13T10:25:09Z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ZyubVqmL0+HGnLZztTSY0fYmjP4=</vt:lpwstr>
  </property>
</Properties>
</file>