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<sst xmlns="http://schemas.openxmlformats.org/spreadsheetml/2006/main" count="290" uniqueCount="98">
  <si>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</si>
  <si>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</si>
  <si>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</si>
  <si>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</si>
  <si>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</si>
  <si>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</si>
  <si>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</si>
  <si>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</si>
  <si>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</si>
  <si>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</si>
  <si>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</si>
  <si>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</si>
  <si>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</si>
  <si>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</si>
  <si>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</si>
  <si>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</si>
  <si>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</si>
  <si>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</si>
  <si>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</si>
  <si>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</si>
  <si>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</si>
  <si>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</si>
  <si>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</si>
  <si>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</si>
  <si>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</si>
  <si>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</si>
  <si>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</si>
  <si>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</si>
  <si>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</si>
  <si>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</si>
  <si>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</si>
  <si>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</si>
  <si>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</si>
  <si>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</si>
  <si>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</si>
  <si>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</si>
  <si>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</si>
  <si>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</si>
  <si>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</si>
  <si>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</si>
  <si>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</si>
  <si>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</si>
  <si>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</si>
  <si>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</si>
  <si>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</si>
  <si>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</si>
  <si>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</si>
  <si>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</si>
  <si>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</si>
  <si>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</si>
  <si>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</si>
  <si>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</si>
  <si>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cum</t>
  </si>
  <si>
    <t>Each</t>
  </si>
  <si>
    <t>Tender Inviting Authority: MD cum CEO, Dharamshala Smart City Limited</t>
  </si>
  <si>
    <r>
      <t xml:space="preserve">TOTAL AMOUNT  With all Taxes in
</t>
    </r>
    <r>
      <rPr>
        <b/>
        <sz val="11"/>
        <color indexed="10"/>
        <rFont val="Arial"/>
        <family val="2"/>
      </rPr>
      <t>Rs.      P</t>
    </r>
  </si>
  <si>
    <t>Demolition above G.L. upto all  floor level including disposal of unserviceable materials upto any lead in Un-reinforced /PCC, cement concrete upto any thickness as per direction of Engineer In Charge.</t>
  </si>
  <si>
    <t>Demolition of brick work  in cement mortar.above G.L. upto all floor level including stacking of serviceable materials and disposal of un-serviceable materials upto all lead and lift as per direction of Engineer In Charge.</t>
  </si>
  <si>
    <t>Demolition of stone masonry in cement mortar. below G.L. upto any depth including stacking of serviceable materials and disposal of un-serviceable materials upto all lead and lift as per direction of Engineer In Charge.</t>
  </si>
  <si>
    <t>Demolition of stone masonry above G.L. upto all floor level including stacking of  serviceable materials and disposal of un-serviceable materials upto all lead and lift as per direction of Engineer In Charge.</t>
  </si>
  <si>
    <t xml:space="preserve">Demolition below G.L. upto any depth including stacking of serviceable materials  and disposal of unserviceable materials upto all lead and lift as per direction of Engineer In Charge. including cutting the necessary reinforcement and separating from R.C.C. work. </t>
  </si>
  <si>
    <t>Dismantling tiled floors laid in cement mortar upto all  floor level including stacking of  serviceable materials and disposal of un-serviceable materials upto all lead and lift as per direction of Engineer In Charge.</t>
  </si>
  <si>
    <t xml:space="preserve">For thickness of tiles upto 25mm.
</t>
  </si>
  <si>
    <t xml:space="preserve">Stone slab/flagged floors.
</t>
  </si>
  <si>
    <t>Cutting in earth work and disposal of excavated earth upto a upto all lead and lift as per direction of Engineer In Charge, include spade work, pick work,chiselling/ wedging out of rock where blasting is prohibited soft rock/hard rock.</t>
  </si>
  <si>
    <t>Excavation in foundations, trenches etc, in earth work, such as spade work, pick work  including Chiselling/ wedging out of all kind of soil, stacking the excavated soil , clear from the edge of the excavation and then returning the stacked in 15cm. layers, when required in to plinths sides of foundations etc., consolidating each deposited layer by ramming and watering and then disposing of all surplus excavated earth upto all lead and lift as per direction of Engineer In Charge.</t>
  </si>
  <si>
    <t>Excavation in drains and channels etc. in earth work including dressing of side and bed and disposing of excavated earth upto all lead and lift as per direction of Engineer In Charge, disposed earth to be levelled and neatly dressed with pick and spade work.</t>
  </si>
  <si>
    <t>Earth work in surface excavation not exceeding 30 cm in depth but exceeding 1.5 m in width as well as 10 sqm on plan including getting out and disposal of excavated earth upto all lead and lift as per direction of Engineer In Charge.</t>
  </si>
  <si>
    <t>Providing and filling in plinth with sand under floors including watering, ramming, consolidating and dressing complete upto all lead and lift as per direction of Engineer In Charge.</t>
  </si>
  <si>
    <t>Stone solling under floors/boulder filling/behind retaining walls of selected hard stone  including carriage of material in all leads &amp; lifts and as per direction of Engineer In -Charge.</t>
  </si>
  <si>
    <t>Providing and laying  cement concrete  mechanically mixed 1:4:8 (1 cement : 4 sand : 8 graded stone aggregate 40mm nominal size) curing complete  excluding cost of form work in foundation and plinth including carriage of material upto all leads and lifts and as per direction of Engineer In Charge.</t>
  </si>
  <si>
    <t>Providing and laying  cement concrete  mechanically mixed 1:3:6 (1 cement : 3 sand : 6 graded stone aggregate 40mm nominal size) curing complete  excluding cost of form work in foundation and plinth including carriage of material upto all leads and lifts and as per direction of Engineer-In-Charge.</t>
  </si>
  <si>
    <t>Providing and laying cement concrete 1:1.5:3 (1 cement :1.5 sand :3 graded stone aggregate 20mm. nominal size) and curing complete excluding cost of form work and reinforcement for reinforced concrete work in foundation &amp; plinth, walls including attached buttresses, pilasters and their caps and bases string courses etc.and independent piers, columns and pillars up to floor two level. including carriage of material upto all leads and lifts and as per direction of Engineer in charge.</t>
  </si>
  <si>
    <t xml:space="preserve">Providing Tor steel reinforcement Fe500 for R.C.C. work including bending, binding and placing in position complete upto floor two level including carriage of material upto all leads and lifts and as per direction of Engineer In Charge. </t>
  </si>
  <si>
    <t xml:space="preserve">Providing and installing form work with steel plates 3.15mm.thick welded with angle iron in frame 30x30x5mm. so as to give a fair finish including centering, shuttering, strutting and propping etc. with wooden battens and ballies, height of propping and centering below supporting floor to ceiling and removal of the same for insitu-reinforced concrete &amp; plain concrete work in foundation,footings basis of columns etc. and mass concrete  floors etc. upto any thickness for vertical &amp; horizontal, and flat &amp; circular surfaces of, soffit, beam, slab, column and  retaining structure etc including carriage of material upto all leads and lifts and as per direction of Engineer-In-Charge. </t>
  </si>
  <si>
    <t xml:space="preserve">Providing and fixing precast M20 grade of RCC drain cover slab (1000x800)mm i/c reinforcement steel bar as per design and drawings, and 150mm thick perforated RCC drain cover, (with 50mm PVC pipe for holes) upto all leads and lifts and as per direction of Engineer-In-Charge. </t>
  </si>
  <si>
    <t xml:space="preserve">Providing and construction of brick work using common burnt clay second class  building bricks with cement mortar 1:3 (1 cement : 3 sand) in super-structure above plinth level upto floor two level including carriage of material upto all leads and lifts and as per direction of Engineer-In-Charge. </t>
  </si>
  <si>
    <t>Providing and laying natural  cobble stone flooring (100x100) and  thickness is (80-100)mm, laid over  25mm average thickness of cement mortar 1:4 (1 cement : 4 sand) bed and cement for slurry for jointing &amp;
bedding, i/c pointing and curing  complete with pigment of medium shade as per the design pattern and colour approved as directed by Engineer.-In- Charge.</t>
  </si>
  <si>
    <t>Providing and laying 15mm Cement plaster in cement mortar 1:5 (1 cement : 5 sand) in single coat on the fair side of brick/ concrete/ stone walls for interior plastering upto all floor level including arrises,internal rounded angles, chamfers and/or rounded angles upto all leads and lifts and as per direction of Engineer in Charge.</t>
  </si>
  <si>
    <t>Providing and laying damp proof course to horizontal surface with cement mortar 1:2   (1 cement:2 sand) and curing complete with applying a coat of hot bitumen  (mexphalt 80/100 or equivalent) using 1.70 kg. per square metre on damp proof course after cleaning the surface with a piece of cloth lightly soaked with kerosene upto all leads and lifts and as per direction of Engineer in Charge.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</si>
  <si>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</si>
  <si>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Inside size 90x80 cm and 45 cm deep including RCC cover with frame (light duty) 560 mm diameter ,total weight of cover and frame to be not less than 38 kg (weight of cover 23 kg and weight of frame 15 kg) :With common burnt clay F.P.S. (non modular) bricks of class designation 7.5</t>
  </si>
  <si>
    <t xml:space="preserve">Providing and laying 18/20mm.thick granite stone in flooring/RCC counter 20mm(average) thickness base of cement mortar 1:3(1cement: 3 sand) laid over and jointed with grey cement slurry mixed with pigment to match the shade of granite stone i/c rubbing and polishing complete. 
</t>
  </si>
  <si>
    <t xml:space="preserve">Providing and fixing 11 litr. Capacity of (10 X 14)inch, Stainless steel perforated swing Dustbins with cover removable lid  round shape silver color slim and fingerprint-proof finish as/techincal specifications. </t>
  </si>
  <si>
    <t xml:space="preserve">Providing and fixing size of (14X 24)inch, Stainless steel  swing Dustbins with cover removable lid  round shape silver color slim and fingerprint-proof finish as/techincal specifications. </t>
  </si>
  <si>
    <t>Providing and installation of UNISEX Modular Toilet – SS Stainless Steel 316 grade Smart Toilets, with model Lavatory  1 IC – SS, CABIN DIMENSIONS 4.0 FT (L) x 4.0 FT (W) x 7.2 FT (H), with Cabin Insulation 15 mm, Double Skin Wall, Outer and inner Cabin Material Stainless Steel 316 Grade Proper Ventilation Systems, Sensor Based Flush, Sensor Based Automatic Lighting, Powder Coated/Painted, Water Tank 500 L, Wash Basin Stainless Steel – 316, Standard Plumbing, Standard Electrical Fitting, Door Lock with Keys / Digital Lock, Dustbin - Stainless Steel, Sensor Based Auto Cleaning, Real Time monitoring Software. including carriage of material upto all leads and lift as/ Engineer-In-Charge.</t>
  </si>
  <si>
    <t>Providing and installation of URINAL Modular – (SS) UR, SS Stainless Steel 316 grade Smart Toilets, with model SS URINAL - MENS (2), CABIN DIMENSIONS 4.0 FT (L) x 4.0 FT (W) x 7.2 FT (H), with Cabin Insulation 15 mm, Double Skin Wall, Outer and inner Cabin Material Stainless Steel 316 Grade Proper Ventilation Systems, Sensor Based Flush, Sensor Based Automatic Lighting, Powder Coated/Painted, Water Tank 500 L, Wash Basin Stainless Steel – 316, Standard Plumbing, Standard Electrical Fitting, Door Lock with Keys / Digital Lock, Dustbin - Stainless Steel, Sensor Based Auto Cleaning, Real Time monitoring Software Support Handrails, Proper signage’s and Ramps including carriage of material upto all leads and lift as/ Engineer-In-Charge.</t>
  </si>
  <si>
    <t>Providing and installation of Disable Friendly Toilet (SS-Universal toilet), UR Modular Toilet – SS Stainless Steel 316 grade Smart Toilets, with model Lavatory 1 WS – SS, CABIN DIMENSIONS 4.0 FT (L) x 4.0 FT (W) x 7.2 FT (H), with Cabin Insulation 15 mm, Double Skin Wall, Outer and inner Cabin Material Stainless Steel 316 Grade Proper Ventilation Systems, Sensor Based Flush, Sensor Based Automatic Lighting, Powder Coated/Painted, Water Tank 500 L, Wash Basin Stainless Steel – 316, Standard Plumbing, Standard Electrical Fitting, Door Lock with Keys / Digital Lock, Dustbin - Stainless Steel, Sensor Based Auto Cleaning, Real Time monitoring Software Support Handrails, Proper signage’s and Ramps including carriage of material upto all leads and lift as/ Engineer-In-Charge.</t>
  </si>
  <si>
    <t>Providing and installation of FRP Bio-Digester tank having capacity of 1000 Ltr.  including carriage of material upto all leads and lift as/ Engineer-In-Charge.</t>
  </si>
  <si>
    <t>Cost of O &amp; M (5 years), for 33 units at 18 locations including manpower cleaning staff, techanical supervisor, Repairs and maintanacne, cleaning and upkeep, utility charges, IT system charges , Travel cost for roster based cleaning and supervision</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</si>
  <si>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</si>
  <si>
    <t>sqm</t>
  </si>
  <si>
    <t>kg</t>
  </si>
  <si>
    <t>Rmt.</t>
  </si>
  <si>
    <t>no.s</t>
  </si>
  <si>
    <t>Job</t>
  </si>
  <si>
    <t xml:space="preserve">Name of Work:REQUEST FOR PROPOSAL (RFP) for DEVELOPMENT OF E-TOILETS IN DHARAMSHALA WITH OPERATION AND MAINTENANCE FOR 5 YEARS </t>
  </si>
  <si>
    <t>Contract No:DSCL/09/2021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</si>
</sst>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0.00;[Red]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sz val="11"/>
      <color indexed="23"/>
      <name val="Calibri"/>
      <family val="2"/>
    </font>
    <font>
      <b/>
      <sz val="11"/>
      <color indexed="16"/>
      <name val="Arial"/>
      <family val="2"/>
    </font>
    <font>
      <sz val="11"/>
      <color indexed="8"/>
      <name val="Bahnschrift"/>
      <family val="2"/>
    </font>
    <font>
      <b/>
      <sz val="12"/>
      <color indexed="16"/>
      <name val="Arial"/>
      <family val="2"/>
    </font>
    <font>
      <b/>
      <sz val="11"/>
      <color indexed="18"/>
      <name val="Arial"/>
      <family val="2"/>
    </font>
    <font>
      <b/>
      <sz val="11"/>
      <color indexed="17"/>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sz val="11"/>
      <color theme="0" tint="-0.4999699890613556"/>
      <name val="Calibri"/>
      <family val="2"/>
    </font>
    <font>
      <b/>
      <sz val="11"/>
      <color rgb="FF800000"/>
      <name val="Arial"/>
      <family val="2"/>
    </font>
    <font>
      <sz val="11"/>
      <color rgb="FF000000"/>
      <name val="Bahnschrift"/>
      <family val="2"/>
    </font>
    <font>
      <b/>
      <sz val="12"/>
      <color rgb="FF800000"/>
      <name val="Arial"/>
      <family val="2"/>
    </font>
    <font>
      <b/>
      <sz val="11"/>
      <color rgb="FF000066"/>
      <name val="Arial"/>
      <family val="2"/>
    </font>
    <font>
      <b/>
      <sz val="11"/>
      <color rgb="FF00B050"/>
      <name val="Arial"/>
      <family val="2"/>
    </font>
    <font>
      <b/>
      <sz val="14"/>
      <color rgb="FF007A37"/>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63"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1" xfId="58" applyNumberFormat="1" applyFont="1" applyFill="1" applyBorder="1" applyAlignment="1">
      <alignment horizontal="left" vertical="top"/>
      <protection/>
    </xf>
    <xf numFmtId="0" fontId="2" fillId="0" borderId="12"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4" fillId="0" borderId="13" xfId="57" applyNumberFormat="1" applyFont="1" applyFill="1" applyBorder="1" applyAlignment="1" applyProtection="1">
      <alignment vertical="top"/>
      <protection/>
    </xf>
    <xf numFmtId="0" fontId="64"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10" fontId="66" fillId="33" borderId="10"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174" fontId="3" fillId="0" borderId="11" xfId="58" applyNumberFormat="1" applyFont="1" applyFill="1" applyBorder="1" applyAlignment="1">
      <alignment horizontal="center" vertical="center"/>
      <protection/>
    </xf>
    <xf numFmtId="0" fontId="2" fillId="0" borderId="12" xfId="58" applyNumberFormat="1" applyFont="1" applyFill="1" applyBorder="1" applyAlignment="1" applyProtection="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1" xfId="57" applyNumberFormat="1" applyFont="1" applyFill="1" applyBorder="1" applyAlignment="1">
      <alignment horizontal="center" vertical="center" wrapText="1"/>
      <protection/>
    </xf>
    <xf numFmtId="0" fontId="3" fillId="0" borderId="11" xfId="58" applyNumberFormat="1" applyFont="1" applyFill="1" applyBorder="1" applyAlignment="1">
      <alignment horizontal="center" vertical="center"/>
      <protection/>
    </xf>
    <xf numFmtId="0" fontId="2" fillId="0" borderId="11" xfId="58" applyNumberFormat="1" applyFont="1" applyFill="1" applyBorder="1" applyAlignment="1">
      <alignment horizontal="left" vertical="center"/>
      <protection/>
    </xf>
    <xf numFmtId="0" fontId="2" fillId="0" borderId="12"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67" fillId="0" borderId="11" xfId="0" applyFont="1" applyFill="1" applyBorder="1" applyAlignment="1">
      <alignment vertical="center" wrapText="1"/>
    </xf>
    <xf numFmtId="0" fontId="67" fillId="0" borderId="11" xfId="0" applyFont="1" applyFill="1" applyBorder="1" applyAlignment="1">
      <alignment horizontal="justify" vertical="center" wrapText="1"/>
    </xf>
    <xf numFmtId="0" fontId="67" fillId="0" borderId="11" xfId="0" applyFont="1" applyFill="1" applyBorder="1" applyAlignment="1">
      <alignment horizontal="center" vertical="center"/>
    </xf>
    <xf numFmtId="0" fontId="3" fillId="0" borderId="0" xfId="57" applyNumberFormat="1" applyFont="1" applyFill="1" applyBorder="1" applyAlignment="1">
      <alignment horizontal="center" vertical="center"/>
      <protection/>
    </xf>
    <xf numFmtId="0" fontId="68" fillId="33" borderId="10" xfId="58" applyNumberFormat="1" applyFont="1" applyFill="1" applyBorder="1" applyAlignment="1" applyProtection="1">
      <alignment horizontal="center" vertical="center" wrapText="1"/>
      <protection locked="0"/>
    </xf>
    <xf numFmtId="2" fontId="3" fillId="0" borderId="11" xfId="58" applyNumberFormat="1" applyFont="1" applyFill="1" applyBorder="1" applyAlignment="1">
      <alignment horizontal="center" vertical="center"/>
      <protection/>
    </xf>
    <xf numFmtId="0" fontId="3" fillId="0" borderId="14" xfId="58" applyNumberFormat="1" applyFont="1" applyFill="1" applyBorder="1" applyAlignment="1">
      <alignment horizontal="center" vertical="center"/>
      <protection/>
    </xf>
    <xf numFmtId="0" fontId="0" fillId="0" borderId="0" xfId="57" applyNumberFormat="1" applyFill="1" applyAlignment="1">
      <alignment horizontal="center" vertical="center"/>
      <protection/>
    </xf>
    <xf numFmtId="0" fontId="14" fillId="0" borderId="10"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center" vertical="center" wrapText="1"/>
      <protection/>
    </xf>
    <xf numFmtId="0" fontId="69" fillId="0" borderId="10" xfId="58" applyNumberFormat="1" applyFont="1" applyFill="1" applyBorder="1" applyAlignment="1">
      <alignment vertical="center" wrapText="1"/>
      <protection/>
    </xf>
    <xf numFmtId="2" fontId="2" fillId="33" borderId="11" xfId="57" applyNumberFormat="1" applyFont="1" applyFill="1" applyBorder="1" applyAlignment="1" applyProtection="1">
      <alignment horizontal="right" vertical="center"/>
      <protection locked="0"/>
    </xf>
    <xf numFmtId="172" fontId="2" fillId="0" borderId="11" xfId="57" applyNumberFormat="1" applyFont="1" applyFill="1" applyBorder="1" applyAlignment="1" applyProtection="1">
      <alignment horizontal="right" vertical="center"/>
      <protection locked="0"/>
    </xf>
    <xf numFmtId="172" fontId="2" fillId="0" borderId="10" xfId="57" applyNumberFormat="1" applyFont="1" applyFill="1" applyBorder="1" applyAlignment="1" applyProtection="1">
      <alignment horizontal="center" vertical="center" wrapText="1"/>
      <protection/>
    </xf>
    <xf numFmtId="172" fontId="2" fillId="0" borderId="10" xfId="57" applyNumberFormat="1" applyFont="1" applyFill="1" applyBorder="1" applyAlignment="1">
      <alignment horizontal="center" vertical="center" wrapText="1"/>
      <protection/>
    </xf>
    <xf numFmtId="172" fontId="2" fillId="0" borderId="11"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0" fontId="3" fillId="0" borderId="11" xfId="58" applyNumberFormat="1" applyFont="1" applyFill="1" applyBorder="1" applyAlignment="1">
      <alignment vertical="center" wrapText="1"/>
      <protection/>
    </xf>
    <xf numFmtId="172" fontId="70" fillId="0" borderId="11" xfId="57" applyNumberFormat="1" applyFont="1" applyFill="1" applyBorder="1" applyAlignment="1">
      <alignment horizontal="center" vertical="center" wrapText="1"/>
      <protection/>
    </xf>
    <xf numFmtId="172" fontId="3" fillId="0" borderId="0" xfId="57" applyNumberFormat="1" applyFont="1" applyFill="1" applyAlignment="1">
      <alignment vertical="center"/>
      <protection/>
    </xf>
    <xf numFmtId="2" fontId="6" fillId="0" borderId="11"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1"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11" fillId="0" borderId="0" xfId="58" applyNumberFormat="1" applyFill="1" applyAlignment="1">
      <alignment vertical="center"/>
      <protection/>
    </xf>
    <xf numFmtId="180" fontId="0" fillId="0" borderId="11" xfId="0" applyNumberFormat="1" applyFill="1" applyBorder="1" applyAlignment="1">
      <alignment horizontal="center" vertical="center"/>
    </xf>
    <xf numFmtId="2" fontId="0" fillId="0" borderId="11" xfId="0" applyNumberFormat="1" applyFill="1" applyBorder="1" applyAlignment="1">
      <alignment horizontal="center" vertical="center"/>
    </xf>
    <xf numFmtId="0" fontId="2" fillId="0" borderId="12"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2"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50"/>
  <sheetViews>
    <sheetView showGridLines="0" view="pageBreakPreview" zoomScale="70" zoomScaleNormal="73" zoomScaleSheetLayoutView="70" zoomScalePageLayoutView="0" workbookViewId="0" topLeftCell="A1">
      <selection activeCell="BC14" sqref="BC14"/>
    </sheetView>
  </sheetViews>
  <sheetFormatPr defaultColWidth="9.140625" defaultRowHeight="15"/>
  <cols>
    <col min="1" max="1" width="15.421875" style="50" customWidth="1"/>
    <col min="2" max="2" width="47.8515625" style="39" customWidth="1"/>
    <col min="3" max="3" width="10.140625" style="39" hidden="1" customWidth="1"/>
    <col min="4" max="4" width="14.57421875" style="58" customWidth="1"/>
    <col min="5" max="5" width="11.28125" style="58" customWidth="1"/>
    <col min="6" max="6" width="14.421875" style="58"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0" customWidth="1"/>
    <col min="14" max="14" width="15.28125" style="75"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18.8515625" style="50" hidden="1" customWidth="1"/>
    <col min="55" max="55" width="43.57421875" style="50" customWidth="1"/>
    <col min="56" max="238" width="9.140625" style="39" customWidth="1"/>
    <col min="239" max="243" width="9.140625" style="40" customWidth="1"/>
    <col min="244" max="16384" width="9.140625" style="39" customWidth="1"/>
  </cols>
  <sheetData>
    <row r="1" spans="1:243" s="1" customFormat="1" ht="25.5" customHeight="1">
      <c r="A1" s="84" t="str">
        <f>B2&amp;" BoQ"</f>
        <v>Item Rate BoQ</v>
      </c>
      <c r="B1" s="84"/>
      <c r="C1" s="84"/>
      <c r="D1" s="84"/>
      <c r="E1" s="84"/>
      <c r="F1" s="84"/>
      <c r="G1" s="84"/>
      <c r="H1" s="84"/>
      <c r="I1" s="84"/>
      <c r="J1" s="84"/>
      <c r="K1" s="84"/>
      <c r="L1" s="84"/>
      <c r="O1" s="2"/>
      <c r="P1" s="2"/>
      <c r="Q1" s="3"/>
      <c r="IE1" s="3"/>
      <c r="IF1" s="3"/>
      <c r="IG1" s="3"/>
      <c r="IH1" s="3"/>
      <c r="II1" s="3"/>
    </row>
    <row r="2" spans="1:17" s="1" customFormat="1" ht="25.5" customHeight="1" hidden="1">
      <c r="A2" s="4" t="s">
        <v>3</v>
      </c>
      <c r="B2" s="4" t="s">
        <v>4</v>
      </c>
      <c r="C2" s="42" t="s">
        <v>5</v>
      </c>
      <c r="D2" s="42" t="s">
        <v>6</v>
      </c>
      <c r="E2" s="4" t="s">
        <v>7</v>
      </c>
      <c r="F2" s="54"/>
      <c r="J2" s="5"/>
      <c r="K2" s="5"/>
      <c r="L2" s="5"/>
      <c r="O2" s="2"/>
      <c r="P2" s="2"/>
      <c r="Q2" s="3"/>
    </row>
    <row r="3" spans="1:243" s="1" customFormat="1" ht="30" customHeight="1" hidden="1">
      <c r="A3" s="1" t="s">
        <v>8</v>
      </c>
      <c r="C3" s="1" t="s">
        <v>9</v>
      </c>
      <c r="D3" s="54"/>
      <c r="E3" s="54"/>
      <c r="F3" s="54"/>
      <c r="IE3" s="3"/>
      <c r="IF3" s="3"/>
      <c r="IG3" s="3"/>
      <c r="IH3" s="3"/>
      <c r="II3" s="3"/>
    </row>
    <row r="4" spans="1:243" s="6" customFormat="1" ht="30.75"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7"/>
      <c r="IF4" s="7"/>
      <c r="IG4" s="7"/>
      <c r="IH4" s="7"/>
      <c r="II4" s="7"/>
    </row>
    <row r="5" spans="1:243" s="6" customFormat="1" ht="30.75" customHeight="1">
      <c r="A5" s="85" t="s">
        <v>96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7"/>
      <c r="IF5" s="7"/>
      <c r="IG5" s="7"/>
      <c r="IH5" s="7"/>
      <c r="II5" s="7"/>
    </row>
    <row r="6" spans="1:243" s="6" customFormat="1" ht="30.75" customHeight="1">
      <c r="A6" s="85" t="s">
        <v>97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7"/>
      <c r="IF6" s="7"/>
      <c r="IG6" s="7"/>
      <c r="IH6" s="7"/>
      <c r="II6" s="7"/>
    </row>
    <row r="7" spans="1:243" s="6" customFormat="1" ht="29.25" customHeight="1" hidden="1">
      <c r="A7" s="86" t="s">
        <v>10</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7"/>
      <c r="IF7" s="7"/>
      <c r="IG7" s="7"/>
      <c r="IH7" s="7"/>
      <c r="II7" s="7"/>
    </row>
    <row r="8" spans="1:243" s="8" customFormat="1" ht="61.5" customHeight="1">
      <c r="A8" s="44" t="s">
        <v>50</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9"/>
      <c r="IF8" s="9"/>
      <c r="IG8" s="9"/>
      <c r="IH8" s="9"/>
      <c r="II8" s="9"/>
    </row>
    <row r="9" spans="1:243" s="10" customFormat="1" ht="61.5" customHeight="1">
      <c r="A9" s="78" t="s">
        <v>11</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1"/>
      <c r="IF9" s="11"/>
      <c r="IG9" s="11"/>
      <c r="IH9" s="11"/>
      <c r="II9" s="11"/>
    </row>
    <row r="10" spans="1:243" s="13" customFormat="1" ht="18.75" customHeight="1">
      <c r="A10" s="45" t="s">
        <v>12</v>
      </c>
      <c r="B10" s="12" t="s">
        <v>13</v>
      </c>
      <c r="C10" s="12" t="s">
        <v>13</v>
      </c>
      <c r="D10" s="45" t="s">
        <v>12</v>
      </c>
      <c r="E10" s="45" t="s">
        <v>13</v>
      </c>
      <c r="F10" s="45" t="s">
        <v>14</v>
      </c>
      <c r="G10" s="12" t="s">
        <v>14</v>
      </c>
      <c r="H10" s="12" t="s">
        <v>15</v>
      </c>
      <c r="I10" s="12" t="s">
        <v>13</v>
      </c>
      <c r="J10" s="12" t="s">
        <v>12</v>
      </c>
      <c r="K10" s="12" t="s">
        <v>16</v>
      </c>
      <c r="L10" s="12" t="s">
        <v>13</v>
      </c>
      <c r="M10" s="45" t="s">
        <v>12</v>
      </c>
      <c r="N10" s="45" t="s">
        <v>14</v>
      </c>
      <c r="O10" s="45" t="s">
        <v>14</v>
      </c>
      <c r="P10" s="45" t="s">
        <v>14</v>
      </c>
      <c r="Q10" s="45" t="s">
        <v>14</v>
      </c>
      <c r="R10" s="45" t="s">
        <v>15</v>
      </c>
      <c r="S10" s="45" t="s">
        <v>15</v>
      </c>
      <c r="T10" s="45" t="s">
        <v>14</v>
      </c>
      <c r="U10" s="45" t="s">
        <v>14</v>
      </c>
      <c r="V10" s="45" t="s">
        <v>14</v>
      </c>
      <c r="W10" s="45" t="s">
        <v>14</v>
      </c>
      <c r="X10" s="45" t="s">
        <v>15</v>
      </c>
      <c r="Y10" s="45" t="s">
        <v>15</v>
      </c>
      <c r="Z10" s="45" t="s">
        <v>14</v>
      </c>
      <c r="AA10" s="45" t="s">
        <v>14</v>
      </c>
      <c r="AB10" s="45" t="s">
        <v>14</v>
      </c>
      <c r="AC10" s="45" t="s">
        <v>14</v>
      </c>
      <c r="AD10" s="45" t="s">
        <v>15</v>
      </c>
      <c r="AE10" s="45" t="s">
        <v>15</v>
      </c>
      <c r="AF10" s="45" t="s">
        <v>14</v>
      </c>
      <c r="AG10" s="45" t="s">
        <v>14</v>
      </c>
      <c r="AH10" s="45" t="s">
        <v>14</v>
      </c>
      <c r="AI10" s="45" t="s">
        <v>14</v>
      </c>
      <c r="AJ10" s="45" t="s">
        <v>15</v>
      </c>
      <c r="AK10" s="45" t="s">
        <v>15</v>
      </c>
      <c r="AL10" s="45" t="s">
        <v>14</v>
      </c>
      <c r="AM10" s="45" t="s">
        <v>14</v>
      </c>
      <c r="AN10" s="45" t="s">
        <v>14</v>
      </c>
      <c r="AO10" s="45" t="s">
        <v>14</v>
      </c>
      <c r="AP10" s="45" t="s">
        <v>15</v>
      </c>
      <c r="AQ10" s="45" t="s">
        <v>15</v>
      </c>
      <c r="AR10" s="45" t="s">
        <v>14</v>
      </c>
      <c r="AS10" s="45" t="s">
        <v>14</v>
      </c>
      <c r="AT10" s="45" t="s">
        <v>12</v>
      </c>
      <c r="AU10" s="45" t="s">
        <v>12</v>
      </c>
      <c r="AV10" s="45" t="s">
        <v>15</v>
      </c>
      <c r="AW10" s="45" t="s">
        <v>15</v>
      </c>
      <c r="AX10" s="45" t="s">
        <v>12</v>
      </c>
      <c r="AY10" s="45" t="s">
        <v>12</v>
      </c>
      <c r="AZ10" s="45" t="s">
        <v>17</v>
      </c>
      <c r="BA10" s="45" t="s">
        <v>12</v>
      </c>
      <c r="BB10" s="45" t="s">
        <v>12</v>
      </c>
      <c r="BC10" s="45" t="s">
        <v>13</v>
      </c>
      <c r="IE10" s="14"/>
      <c r="IF10" s="14"/>
      <c r="IG10" s="14"/>
      <c r="IH10" s="14"/>
      <c r="II10" s="14"/>
    </row>
    <row r="11" spans="1:243" s="10" customFormat="1" ht="90.75" customHeight="1">
      <c r="A11" s="45" t="s">
        <v>0</v>
      </c>
      <c r="B11" s="45" t="s">
        <v>18</v>
      </c>
      <c r="C11" s="45" t="s">
        <v>1</v>
      </c>
      <c r="D11" s="45" t="s">
        <v>19</v>
      </c>
      <c r="E11" s="45" t="s">
        <v>20</v>
      </c>
      <c r="F11" s="45" t="s">
        <v>51</v>
      </c>
      <c r="G11" s="45"/>
      <c r="H11" s="45"/>
      <c r="I11" s="45" t="s">
        <v>21</v>
      </c>
      <c r="J11" s="45" t="s">
        <v>22</v>
      </c>
      <c r="K11" s="45" t="s">
        <v>23</v>
      </c>
      <c r="L11" s="45" t="s">
        <v>24</v>
      </c>
      <c r="M11" s="60" t="s">
        <v>90</v>
      </c>
      <c r="N11" s="45" t="s">
        <v>25</v>
      </c>
      <c r="O11" s="45" t="s">
        <v>26</v>
      </c>
      <c r="P11" s="45" t="s">
        <v>27</v>
      </c>
      <c r="Q11" s="45" t="s">
        <v>28</v>
      </c>
      <c r="R11" s="45"/>
      <c r="S11" s="45"/>
      <c r="T11" s="45" t="s">
        <v>29</v>
      </c>
      <c r="U11" s="45" t="s">
        <v>30</v>
      </c>
      <c r="V11" s="45" t="s">
        <v>31</v>
      </c>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61" t="s">
        <v>55</v>
      </c>
      <c r="BB11" s="61" t="s">
        <v>32</v>
      </c>
      <c r="BC11" s="61" t="s">
        <v>33</v>
      </c>
      <c r="IE11" s="11"/>
      <c r="IF11" s="11"/>
      <c r="IG11" s="11"/>
      <c r="IH11" s="11"/>
      <c r="II11" s="11"/>
    </row>
    <row r="12" spans="1:243" s="13" customFormat="1" ht="15">
      <c r="A12" s="46">
        <v>1</v>
      </c>
      <c r="B12" s="15">
        <v>2</v>
      </c>
      <c r="C12" s="15">
        <v>3</v>
      </c>
      <c r="D12" s="46">
        <v>4</v>
      </c>
      <c r="E12" s="46">
        <v>5</v>
      </c>
      <c r="F12" s="46">
        <v>6</v>
      </c>
      <c r="G12" s="15">
        <v>7</v>
      </c>
      <c r="H12" s="15">
        <v>8</v>
      </c>
      <c r="I12" s="15">
        <v>9</v>
      </c>
      <c r="J12" s="15">
        <v>10</v>
      </c>
      <c r="K12" s="15">
        <v>11</v>
      </c>
      <c r="L12" s="15">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54</v>
      </c>
      <c r="BC12" s="46">
        <v>55</v>
      </c>
      <c r="IE12" s="14"/>
      <c r="IF12" s="14"/>
      <c r="IG12" s="14"/>
      <c r="IH12" s="14"/>
      <c r="II12" s="14"/>
    </row>
    <row r="13" spans="1:243" s="21" customFormat="1" ht="71.25">
      <c r="A13" s="47">
        <v>1</v>
      </c>
      <c r="B13" s="51" t="s">
        <v>56</v>
      </c>
      <c r="C13" s="16"/>
      <c r="D13" s="76">
        <v>4</v>
      </c>
      <c r="E13" s="53" t="s">
        <v>52</v>
      </c>
      <c r="F13" s="56"/>
      <c r="G13" s="23"/>
      <c r="H13" s="18"/>
      <c r="I13" s="17" t="s">
        <v>37</v>
      </c>
      <c r="J13" s="19">
        <f aca="true" t="shared" si="0" ref="J13:J46">IF(I13="Less(-)",-1,1)</f>
        <v>1</v>
      </c>
      <c r="K13" s="20" t="s">
        <v>47</v>
      </c>
      <c r="L13" s="20" t="s">
        <v>7</v>
      </c>
      <c r="M13" s="62"/>
      <c r="N13" s="63"/>
      <c r="O13" s="63"/>
      <c r="P13" s="64"/>
      <c r="Q13" s="63"/>
      <c r="R13" s="63"/>
      <c r="S13" s="65"/>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7">
        <f>total_amount_ba($B$2,$D$2,D13,F13,J13,K13,M13)</f>
        <v>0</v>
      </c>
      <c r="BB13" s="67">
        <f>BA13+SUM(N13:AZ13)</f>
        <v>0</v>
      </c>
      <c r="BC13" s="68" t="str">
        <f>SpellNumber(L13,BB13)</f>
        <v>INR Zero Only</v>
      </c>
      <c r="IE13" s="22">
        <v>1.01</v>
      </c>
      <c r="IF13" s="22" t="s">
        <v>38</v>
      </c>
      <c r="IG13" s="22" t="s">
        <v>35</v>
      </c>
      <c r="IH13" s="22">
        <v>123.223</v>
      </c>
      <c r="II13" s="22" t="s">
        <v>36</v>
      </c>
    </row>
    <row r="14" spans="1:243" s="21" customFormat="1" ht="71.25">
      <c r="A14" s="47">
        <v>2</v>
      </c>
      <c r="B14" s="51" t="s">
        <v>57</v>
      </c>
      <c r="C14" s="16"/>
      <c r="D14" s="76">
        <v>4</v>
      </c>
      <c r="E14" s="53" t="s">
        <v>52</v>
      </c>
      <c r="F14" s="56"/>
      <c r="G14" s="23"/>
      <c r="H14" s="23"/>
      <c r="I14" s="17" t="s">
        <v>37</v>
      </c>
      <c r="J14" s="19">
        <f t="shared" si="0"/>
        <v>1</v>
      </c>
      <c r="K14" s="20" t="s">
        <v>47</v>
      </c>
      <c r="L14" s="20" t="s">
        <v>7</v>
      </c>
      <c r="M14" s="62"/>
      <c r="N14" s="63"/>
      <c r="O14" s="63"/>
      <c r="P14" s="64"/>
      <c r="Q14" s="63"/>
      <c r="R14" s="63"/>
      <c r="S14" s="65"/>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7">
        <f aca="true" t="shared" si="1" ref="BA14:BA46">total_amount_ba($B$2,$D$2,D14,F14,J14,K14,M14)</f>
        <v>0</v>
      </c>
      <c r="BB14" s="67">
        <f aca="true" t="shared" si="2" ref="BB14:BB26">BA14+SUM(N14:AZ14)</f>
        <v>0</v>
      </c>
      <c r="BC14" s="68" t="str">
        <f aca="true" t="shared" si="3" ref="BC14:BC46">SpellNumber(L14,BB14)</f>
        <v>INR Zero Only</v>
      </c>
      <c r="IE14" s="22">
        <v>1.02</v>
      </c>
      <c r="IF14" s="22" t="s">
        <v>39</v>
      </c>
      <c r="IG14" s="22" t="s">
        <v>40</v>
      </c>
      <c r="IH14" s="22">
        <v>213</v>
      </c>
      <c r="II14" s="22" t="s">
        <v>36</v>
      </c>
    </row>
    <row r="15" spans="1:243" s="21" customFormat="1" ht="71.25">
      <c r="A15" s="47">
        <v>3</v>
      </c>
      <c r="B15" s="51" t="s">
        <v>58</v>
      </c>
      <c r="C15" s="16"/>
      <c r="D15" s="76">
        <v>4</v>
      </c>
      <c r="E15" s="53" t="s">
        <v>52</v>
      </c>
      <c r="F15" s="56"/>
      <c r="G15" s="23"/>
      <c r="H15" s="23"/>
      <c r="I15" s="17" t="s">
        <v>37</v>
      </c>
      <c r="J15" s="19">
        <f t="shared" si="0"/>
        <v>1</v>
      </c>
      <c r="K15" s="20" t="s">
        <v>47</v>
      </c>
      <c r="L15" s="20" t="s">
        <v>7</v>
      </c>
      <c r="M15" s="62"/>
      <c r="N15" s="63"/>
      <c r="O15" s="63"/>
      <c r="P15" s="64"/>
      <c r="Q15" s="63"/>
      <c r="R15" s="63"/>
      <c r="S15" s="65"/>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7">
        <f t="shared" si="1"/>
        <v>0</v>
      </c>
      <c r="BB15" s="67">
        <f t="shared" si="2"/>
        <v>0</v>
      </c>
      <c r="BC15" s="68" t="str">
        <f t="shared" si="3"/>
        <v>INR Zero Only</v>
      </c>
      <c r="IE15" s="22">
        <v>2</v>
      </c>
      <c r="IF15" s="22" t="s">
        <v>34</v>
      </c>
      <c r="IG15" s="22" t="s">
        <v>41</v>
      </c>
      <c r="IH15" s="22">
        <v>10</v>
      </c>
      <c r="II15" s="22" t="s">
        <v>36</v>
      </c>
    </row>
    <row r="16" spans="1:243" s="21" customFormat="1" ht="71.25">
      <c r="A16" s="47">
        <v>4</v>
      </c>
      <c r="B16" s="51" t="s">
        <v>59</v>
      </c>
      <c r="C16" s="16"/>
      <c r="D16" s="76">
        <v>4</v>
      </c>
      <c r="E16" s="53" t="s">
        <v>52</v>
      </c>
      <c r="F16" s="56"/>
      <c r="G16" s="23"/>
      <c r="H16" s="23"/>
      <c r="I16" s="17" t="s">
        <v>37</v>
      </c>
      <c r="J16" s="19">
        <f t="shared" si="0"/>
        <v>1</v>
      </c>
      <c r="K16" s="20" t="s">
        <v>47</v>
      </c>
      <c r="L16" s="20" t="s">
        <v>7</v>
      </c>
      <c r="M16" s="62"/>
      <c r="N16" s="63"/>
      <c r="O16" s="63"/>
      <c r="P16" s="64"/>
      <c r="Q16" s="63"/>
      <c r="R16" s="63"/>
      <c r="S16" s="65"/>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7">
        <f t="shared" si="1"/>
        <v>0</v>
      </c>
      <c r="BB16" s="67">
        <f t="shared" si="2"/>
        <v>0</v>
      </c>
      <c r="BC16" s="68" t="str">
        <f t="shared" si="3"/>
        <v>INR Zero Only</v>
      </c>
      <c r="IE16" s="22">
        <v>3</v>
      </c>
      <c r="IF16" s="22" t="s">
        <v>42</v>
      </c>
      <c r="IG16" s="22" t="s">
        <v>43</v>
      </c>
      <c r="IH16" s="22">
        <v>10</v>
      </c>
      <c r="II16" s="22" t="s">
        <v>36</v>
      </c>
    </row>
    <row r="17" spans="1:243" s="21" customFormat="1" ht="85.5">
      <c r="A17" s="47">
        <v>5</v>
      </c>
      <c r="B17" s="51" t="s">
        <v>60</v>
      </c>
      <c r="C17" s="16"/>
      <c r="D17" s="76">
        <v>4</v>
      </c>
      <c r="E17" s="53" t="s">
        <v>52</v>
      </c>
      <c r="F17" s="56"/>
      <c r="G17" s="23"/>
      <c r="H17" s="23"/>
      <c r="I17" s="17" t="s">
        <v>37</v>
      </c>
      <c r="J17" s="19">
        <f t="shared" si="0"/>
        <v>1</v>
      </c>
      <c r="K17" s="20" t="s">
        <v>47</v>
      </c>
      <c r="L17" s="20" t="s">
        <v>7</v>
      </c>
      <c r="M17" s="62"/>
      <c r="N17" s="63"/>
      <c r="O17" s="63"/>
      <c r="P17" s="64"/>
      <c r="Q17" s="63"/>
      <c r="R17" s="63"/>
      <c r="S17" s="65"/>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7">
        <f t="shared" si="1"/>
        <v>0</v>
      </c>
      <c r="BB17" s="67">
        <f t="shared" si="2"/>
        <v>0</v>
      </c>
      <c r="BC17" s="68" t="str">
        <f t="shared" si="3"/>
        <v>INR Zero Only</v>
      </c>
      <c r="IE17" s="22">
        <v>1.01</v>
      </c>
      <c r="IF17" s="22" t="s">
        <v>38</v>
      </c>
      <c r="IG17" s="22" t="s">
        <v>35</v>
      </c>
      <c r="IH17" s="22">
        <v>123.223</v>
      </c>
      <c r="II17" s="22" t="s">
        <v>36</v>
      </c>
    </row>
    <row r="18" spans="1:243" s="21" customFormat="1" ht="71.25">
      <c r="A18" s="47">
        <v>6</v>
      </c>
      <c r="B18" s="51" t="s">
        <v>61</v>
      </c>
      <c r="C18" s="16"/>
      <c r="D18" s="76"/>
      <c r="E18" s="53"/>
      <c r="F18" s="56"/>
      <c r="G18" s="23"/>
      <c r="H18" s="23"/>
      <c r="I18" s="17"/>
      <c r="J18" s="19"/>
      <c r="K18" s="20"/>
      <c r="L18" s="20"/>
      <c r="M18" s="53"/>
      <c r="N18" s="63"/>
      <c r="O18" s="63"/>
      <c r="P18" s="64"/>
      <c r="Q18" s="63"/>
      <c r="R18" s="63"/>
      <c r="S18" s="65"/>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9"/>
      <c r="AV18" s="66"/>
      <c r="AW18" s="66"/>
      <c r="AX18" s="66"/>
      <c r="AY18" s="66"/>
      <c r="AZ18" s="66"/>
      <c r="BA18" s="67"/>
      <c r="BB18" s="67"/>
      <c r="BC18" s="68"/>
      <c r="IE18" s="22">
        <v>1.02</v>
      </c>
      <c r="IF18" s="22" t="s">
        <v>39</v>
      </c>
      <c r="IG18" s="22" t="s">
        <v>40</v>
      </c>
      <c r="IH18" s="22">
        <v>213</v>
      </c>
      <c r="II18" s="22" t="s">
        <v>36</v>
      </c>
    </row>
    <row r="19" spans="1:243" s="21" customFormat="1" ht="28.5">
      <c r="A19" s="47">
        <v>6.1</v>
      </c>
      <c r="B19" s="51" t="s">
        <v>62</v>
      </c>
      <c r="C19" s="16"/>
      <c r="D19" s="76">
        <v>12.5</v>
      </c>
      <c r="E19" s="53" t="s">
        <v>91</v>
      </c>
      <c r="F19" s="56"/>
      <c r="G19" s="23"/>
      <c r="H19" s="23"/>
      <c r="I19" s="17" t="s">
        <v>37</v>
      </c>
      <c r="J19" s="19">
        <f>IF(I19="Less(-)",-1,1)</f>
        <v>1</v>
      </c>
      <c r="K19" s="20" t="s">
        <v>47</v>
      </c>
      <c r="L19" s="20" t="s">
        <v>7</v>
      </c>
      <c r="M19" s="62"/>
      <c r="N19" s="63"/>
      <c r="O19" s="63"/>
      <c r="P19" s="64"/>
      <c r="Q19" s="63"/>
      <c r="R19" s="63"/>
      <c r="S19" s="65"/>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7">
        <f>total_amount_ba($B$2,$D$2,D19,F19,J19,K19,M19)</f>
        <v>0</v>
      </c>
      <c r="BB19" s="67">
        <f>BA19+SUM(N19:AZ19)</f>
        <v>0</v>
      </c>
      <c r="BC19" s="68" t="str">
        <f>SpellNumber(L19,BB19)</f>
        <v>INR Zero Only</v>
      </c>
      <c r="IE19" s="22"/>
      <c r="IF19" s="22"/>
      <c r="IG19" s="22"/>
      <c r="IH19" s="22"/>
      <c r="II19" s="22"/>
    </row>
    <row r="20" spans="1:243" s="21" customFormat="1" ht="28.5">
      <c r="A20" s="47">
        <v>6.2</v>
      </c>
      <c r="B20" s="51" t="s">
        <v>63</v>
      </c>
      <c r="C20" s="16"/>
      <c r="D20" s="76">
        <v>12.5</v>
      </c>
      <c r="E20" s="53" t="s">
        <v>91</v>
      </c>
      <c r="F20" s="56"/>
      <c r="G20" s="23"/>
      <c r="H20" s="23"/>
      <c r="I20" s="17" t="s">
        <v>37</v>
      </c>
      <c r="J20" s="19">
        <f>IF(I20="Less(-)",-1,1)</f>
        <v>1</v>
      </c>
      <c r="K20" s="20" t="s">
        <v>47</v>
      </c>
      <c r="L20" s="20" t="s">
        <v>7</v>
      </c>
      <c r="M20" s="62"/>
      <c r="N20" s="63"/>
      <c r="O20" s="63"/>
      <c r="P20" s="64"/>
      <c r="Q20" s="63"/>
      <c r="R20" s="63"/>
      <c r="S20" s="65"/>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7">
        <f>total_amount_ba($B$2,$D$2,D20,F20,J20,K20,M20)</f>
        <v>0</v>
      </c>
      <c r="BB20" s="67">
        <f>BA20+SUM(N20:AZ20)</f>
        <v>0</v>
      </c>
      <c r="BC20" s="68" t="str">
        <f>SpellNumber(L20,BB20)</f>
        <v>INR Zero Only</v>
      </c>
      <c r="IE20" s="22"/>
      <c r="IF20" s="22"/>
      <c r="IG20" s="22"/>
      <c r="IH20" s="22"/>
      <c r="II20" s="22"/>
    </row>
    <row r="21" spans="1:243" s="21" customFormat="1" ht="71.25">
      <c r="A21" s="47">
        <v>7</v>
      </c>
      <c r="B21" s="52" t="s">
        <v>64</v>
      </c>
      <c r="C21" s="16"/>
      <c r="D21" s="76">
        <v>9.38</v>
      </c>
      <c r="E21" s="53" t="s">
        <v>52</v>
      </c>
      <c r="F21" s="56"/>
      <c r="G21" s="23"/>
      <c r="H21" s="23"/>
      <c r="I21" s="17" t="s">
        <v>37</v>
      </c>
      <c r="J21" s="19">
        <f>IF(I21="Less(-)",-1,1)</f>
        <v>1</v>
      </c>
      <c r="K21" s="20" t="s">
        <v>47</v>
      </c>
      <c r="L21" s="20" t="s">
        <v>7</v>
      </c>
      <c r="M21" s="62"/>
      <c r="N21" s="63"/>
      <c r="O21" s="63"/>
      <c r="P21" s="64"/>
      <c r="Q21" s="63"/>
      <c r="R21" s="63"/>
      <c r="S21" s="65"/>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7">
        <f>total_amount_ba($B$2,$D$2,D21,F21,J21,K21,M21)</f>
        <v>0</v>
      </c>
      <c r="BB21" s="67">
        <f>BA21+SUM(N21:AZ21)</f>
        <v>0</v>
      </c>
      <c r="BC21" s="68" t="str">
        <f>SpellNumber(L21,BB21)</f>
        <v>INR Zero Only</v>
      </c>
      <c r="IE21" s="22"/>
      <c r="IF21" s="22"/>
      <c r="IG21" s="22"/>
      <c r="IH21" s="22"/>
      <c r="II21" s="22"/>
    </row>
    <row r="22" spans="1:243" s="21" customFormat="1" ht="156.75">
      <c r="A22" s="47">
        <v>8</v>
      </c>
      <c r="B22" s="52" t="s">
        <v>65</v>
      </c>
      <c r="C22" s="16"/>
      <c r="D22" s="76">
        <v>141.75</v>
      </c>
      <c r="E22" s="53" t="s">
        <v>52</v>
      </c>
      <c r="F22" s="56"/>
      <c r="G22" s="23"/>
      <c r="H22" s="23"/>
      <c r="I22" s="17" t="s">
        <v>37</v>
      </c>
      <c r="J22" s="19">
        <f>IF(I22="Less(-)",-1,1)</f>
        <v>1</v>
      </c>
      <c r="K22" s="20" t="s">
        <v>47</v>
      </c>
      <c r="L22" s="20" t="s">
        <v>7</v>
      </c>
      <c r="M22" s="62"/>
      <c r="N22" s="63"/>
      <c r="O22" s="63"/>
      <c r="P22" s="64"/>
      <c r="Q22" s="63"/>
      <c r="R22" s="63"/>
      <c r="S22" s="65"/>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7">
        <f>total_amount_ba($B$2,$D$2,D22,F22,J22,K22,M22)</f>
        <v>0</v>
      </c>
      <c r="BB22" s="67">
        <f>BA22+SUM(N22:AZ22)</f>
        <v>0</v>
      </c>
      <c r="BC22" s="68" t="str">
        <f>SpellNumber(L22,BB22)</f>
        <v>INR Zero Only</v>
      </c>
      <c r="IE22" s="22"/>
      <c r="IF22" s="22"/>
      <c r="IG22" s="22"/>
      <c r="IH22" s="22"/>
      <c r="II22" s="22"/>
    </row>
    <row r="23" spans="1:243" s="21" customFormat="1" ht="85.5">
      <c r="A23" s="47">
        <v>9</v>
      </c>
      <c r="B23" s="52" t="s">
        <v>66</v>
      </c>
      <c r="C23" s="16"/>
      <c r="D23" s="76">
        <v>59.5</v>
      </c>
      <c r="E23" s="53" t="s">
        <v>52</v>
      </c>
      <c r="F23" s="56"/>
      <c r="G23" s="23"/>
      <c r="H23" s="23"/>
      <c r="I23" s="17" t="s">
        <v>37</v>
      </c>
      <c r="J23" s="19">
        <f>IF(I23="Less(-)",-1,1)</f>
        <v>1</v>
      </c>
      <c r="K23" s="20" t="s">
        <v>47</v>
      </c>
      <c r="L23" s="20" t="s">
        <v>7</v>
      </c>
      <c r="M23" s="62"/>
      <c r="N23" s="63"/>
      <c r="O23" s="63"/>
      <c r="P23" s="64"/>
      <c r="Q23" s="63"/>
      <c r="R23" s="63"/>
      <c r="S23" s="65"/>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7">
        <f>total_amount_ba($B$2,$D$2,D23,F23,J23,K23,M23)</f>
        <v>0</v>
      </c>
      <c r="BB23" s="67">
        <f>BA23+SUM(N23:AZ23)</f>
        <v>0</v>
      </c>
      <c r="BC23" s="68" t="str">
        <f>SpellNumber(L23,BB23)</f>
        <v>INR Zero Only</v>
      </c>
      <c r="IE23" s="22"/>
      <c r="IF23" s="22"/>
      <c r="IG23" s="22"/>
      <c r="IH23" s="22"/>
      <c r="II23" s="22"/>
    </row>
    <row r="24" spans="1:243" s="21" customFormat="1" ht="71.25">
      <c r="A24" s="47">
        <v>10</v>
      </c>
      <c r="B24" s="52" t="s">
        <v>67</v>
      </c>
      <c r="C24" s="16"/>
      <c r="D24" s="76">
        <v>399</v>
      </c>
      <c r="E24" s="53" t="s">
        <v>91</v>
      </c>
      <c r="F24" s="56"/>
      <c r="G24" s="23"/>
      <c r="H24" s="23"/>
      <c r="I24" s="17" t="s">
        <v>37</v>
      </c>
      <c r="J24" s="19">
        <f t="shared" si="0"/>
        <v>1</v>
      </c>
      <c r="K24" s="20" t="s">
        <v>47</v>
      </c>
      <c r="L24" s="20" t="s">
        <v>7</v>
      </c>
      <c r="M24" s="62"/>
      <c r="N24" s="63"/>
      <c r="O24" s="63"/>
      <c r="P24" s="64"/>
      <c r="Q24" s="63"/>
      <c r="R24" s="63"/>
      <c r="S24" s="65"/>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7">
        <f t="shared" si="1"/>
        <v>0</v>
      </c>
      <c r="BB24" s="67">
        <f t="shared" si="2"/>
        <v>0</v>
      </c>
      <c r="BC24" s="68" t="str">
        <f t="shared" si="3"/>
        <v>INR Zero Only</v>
      </c>
      <c r="IE24" s="22">
        <v>2</v>
      </c>
      <c r="IF24" s="22" t="s">
        <v>34</v>
      </c>
      <c r="IG24" s="22" t="s">
        <v>41</v>
      </c>
      <c r="IH24" s="22">
        <v>10</v>
      </c>
      <c r="II24" s="22" t="s">
        <v>36</v>
      </c>
    </row>
    <row r="25" spans="1:243" s="21" customFormat="1" ht="71.25">
      <c r="A25" s="47">
        <v>11</v>
      </c>
      <c r="B25" s="52" t="s">
        <v>68</v>
      </c>
      <c r="C25" s="16"/>
      <c r="D25" s="76">
        <v>18.9</v>
      </c>
      <c r="E25" s="53" t="s">
        <v>52</v>
      </c>
      <c r="F25" s="56"/>
      <c r="G25" s="23"/>
      <c r="H25" s="23"/>
      <c r="I25" s="17" t="s">
        <v>37</v>
      </c>
      <c r="J25" s="19">
        <f t="shared" si="0"/>
        <v>1</v>
      </c>
      <c r="K25" s="20" t="s">
        <v>47</v>
      </c>
      <c r="L25" s="20" t="s">
        <v>7</v>
      </c>
      <c r="M25" s="62"/>
      <c r="N25" s="63"/>
      <c r="O25" s="63"/>
      <c r="P25" s="64"/>
      <c r="Q25" s="63"/>
      <c r="R25" s="63"/>
      <c r="S25" s="65"/>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7">
        <f t="shared" si="1"/>
        <v>0</v>
      </c>
      <c r="BB25" s="67">
        <f t="shared" si="2"/>
        <v>0</v>
      </c>
      <c r="BC25" s="68" t="str">
        <f t="shared" si="3"/>
        <v>INR Zero Only</v>
      </c>
      <c r="IE25" s="22">
        <v>3</v>
      </c>
      <c r="IF25" s="22" t="s">
        <v>42</v>
      </c>
      <c r="IG25" s="22" t="s">
        <v>43</v>
      </c>
      <c r="IH25" s="22">
        <v>10</v>
      </c>
      <c r="II25" s="22" t="s">
        <v>36</v>
      </c>
    </row>
    <row r="26" spans="1:243" s="21" customFormat="1" ht="57">
      <c r="A26" s="47">
        <v>12</v>
      </c>
      <c r="B26" s="52" t="s">
        <v>69</v>
      </c>
      <c r="C26" s="16"/>
      <c r="D26" s="76">
        <v>201.6</v>
      </c>
      <c r="E26" s="53" t="s">
        <v>52</v>
      </c>
      <c r="F26" s="56"/>
      <c r="G26" s="23"/>
      <c r="H26" s="23"/>
      <c r="I26" s="17" t="s">
        <v>37</v>
      </c>
      <c r="J26" s="19">
        <f t="shared" si="0"/>
        <v>1</v>
      </c>
      <c r="K26" s="20" t="s">
        <v>47</v>
      </c>
      <c r="L26" s="20" t="s">
        <v>7</v>
      </c>
      <c r="M26" s="62"/>
      <c r="N26" s="63"/>
      <c r="O26" s="63"/>
      <c r="P26" s="64"/>
      <c r="Q26" s="63"/>
      <c r="R26" s="63"/>
      <c r="S26" s="65"/>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7">
        <f t="shared" si="1"/>
        <v>0</v>
      </c>
      <c r="BB26" s="67">
        <f t="shared" si="2"/>
        <v>0</v>
      </c>
      <c r="BC26" s="68" t="str">
        <f t="shared" si="3"/>
        <v>INR Zero Only</v>
      </c>
      <c r="IE26" s="22">
        <v>1.01</v>
      </c>
      <c r="IF26" s="22" t="s">
        <v>38</v>
      </c>
      <c r="IG26" s="22" t="s">
        <v>35</v>
      </c>
      <c r="IH26" s="22">
        <v>123.223</v>
      </c>
      <c r="II26" s="22" t="s">
        <v>36</v>
      </c>
    </row>
    <row r="27" spans="1:243" s="21" customFormat="1" ht="99.75">
      <c r="A27" s="47">
        <v>13</v>
      </c>
      <c r="B27" s="52" t="s">
        <v>70</v>
      </c>
      <c r="C27" s="16"/>
      <c r="D27" s="76">
        <v>46.9</v>
      </c>
      <c r="E27" s="53" t="s">
        <v>52</v>
      </c>
      <c r="F27" s="43"/>
      <c r="G27" s="23"/>
      <c r="H27" s="23"/>
      <c r="I27" s="17" t="s">
        <v>37</v>
      </c>
      <c r="J27" s="19">
        <f t="shared" si="0"/>
        <v>1</v>
      </c>
      <c r="K27" s="20" t="s">
        <v>47</v>
      </c>
      <c r="L27" s="20" t="s">
        <v>7</v>
      </c>
      <c r="M27" s="62"/>
      <c r="N27" s="63"/>
      <c r="O27" s="63"/>
      <c r="P27" s="64"/>
      <c r="Q27" s="63"/>
      <c r="R27" s="63"/>
      <c r="S27" s="65"/>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7">
        <f t="shared" si="1"/>
        <v>0</v>
      </c>
      <c r="BB27" s="67">
        <f aca="true" t="shared" si="4" ref="BB27:BB46">BA27+SUM(N27:AZ27)</f>
        <v>0</v>
      </c>
      <c r="BC27" s="68" t="str">
        <f t="shared" si="3"/>
        <v>INR Zero Only</v>
      </c>
      <c r="IE27" s="22"/>
      <c r="IF27" s="22"/>
      <c r="IG27" s="22"/>
      <c r="IH27" s="22"/>
      <c r="II27" s="22"/>
    </row>
    <row r="28" spans="1:243" s="21" customFormat="1" ht="99.75">
      <c r="A28" s="47">
        <v>14</v>
      </c>
      <c r="B28" s="52" t="s">
        <v>71</v>
      </c>
      <c r="C28" s="16"/>
      <c r="D28" s="76">
        <v>14.7</v>
      </c>
      <c r="E28" s="53" t="s">
        <v>52</v>
      </c>
      <c r="F28" s="43"/>
      <c r="G28" s="23"/>
      <c r="H28" s="23"/>
      <c r="I28" s="17" t="s">
        <v>37</v>
      </c>
      <c r="J28" s="19">
        <f t="shared" si="0"/>
        <v>1</v>
      </c>
      <c r="K28" s="20" t="s">
        <v>47</v>
      </c>
      <c r="L28" s="20" t="s">
        <v>7</v>
      </c>
      <c r="M28" s="62"/>
      <c r="N28" s="63"/>
      <c r="O28" s="63"/>
      <c r="P28" s="64"/>
      <c r="Q28" s="63"/>
      <c r="R28" s="63"/>
      <c r="S28" s="65"/>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7">
        <f t="shared" si="1"/>
        <v>0</v>
      </c>
      <c r="BB28" s="67">
        <f t="shared" si="4"/>
        <v>0</v>
      </c>
      <c r="BC28" s="68" t="str">
        <f t="shared" si="3"/>
        <v>INR Zero Only</v>
      </c>
      <c r="IE28" s="22"/>
      <c r="IF28" s="22"/>
      <c r="IG28" s="22"/>
      <c r="IH28" s="22"/>
      <c r="II28" s="22"/>
    </row>
    <row r="29" spans="1:243" s="21" customFormat="1" ht="156.75">
      <c r="A29" s="47">
        <v>15</v>
      </c>
      <c r="B29" s="52" t="s">
        <v>72</v>
      </c>
      <c r="C29" s="16"/>
      <c r="D29" s="76">
        <v>61.95</v>
      </c>
      <c r="E29" s="53" t="s">
        <v>52</v>
      </c>
      <c r="F29" s="43"/>
      <c r="G29" s="23"/>
      <c r="H29" s="23"/>
      <c r="I29" s="17" t="s">
        <v>37</v>
      </c>
      <c r="J29" s="19">
        <f t="shared" si="0"/>
        <v>1</v>
      </c>
      <c r="K29" s="20" t="s">
        <v>47</v>
      </c>
      <c r="L29" s="20" t="s">
        <v>7</v>
      </c>
      <c r="M29" s="62"/>
      <c r="N29" s="63"/>
      <c r="O29" s="63"/>
      <c r="P29" s="64"/>
      <c r="Q29" s="63"/>
      <c r="R29" s="63"/>
      <c r="S29" s="65"/>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7">
        <f t="shared" si="1"/>
        <v>0</v>
      </c>
      <c r="BB29" s="67">
        <f t="shared" si="4"/>
        <v>0</v>
      </c>
      <c r="BC29" s="68" t="str">
        <f t="shared" si="3"/>
        <v>INR Zero Only</v>
      </c>
      <c r="IE29" s="22"/>
      <c r="IF29" s="22"/>
      <c r="IG29" s="22"/>
      <c r="IH29" s="22"/>
      <c r="II29" s="22"/>
    </row>
    <row r="30" spans="1:243" s="21" customFormat="1" ht="71.25">
      <c r="A30" s="47">
        <v>16</v>
      </c>
      <c r="B30" s="52" t="s">
        <v>73</v>
      </c>
      <c r="C30" s="16"/>
      <c r="D30" s="76">
        <v>6195</v>
      </c>
      <c r="E30" s="53" t="s">
        <v>92</v>
      </c>
      <c r="F30" s="43"/>
      <c r="G30" s="23"/>
      <c r="H30" s="23"/>
      <c r="I30" s="17" t="s">
        <v>37</v>
      </c>
      <c r="J30" s="19">
        <f t="shared" si="0"/>
        <v>1</v>
      </c>
      <c r="K30" s="20" t="s">
        <v>47</v>
      </c>
      <c r="L30" s="20" t="s">
        <v>7</v>
      </c>
      <c r="M30" s="62"/>
      <c r="N30" s="63"/>
      <c r="O30" s="63"/>
      <c r="P30" s="64"/>
      <c r="Q30" s="63"/>
      <c r="R30" s="63"/>
      <c r="S30" s="65"/>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7">
        <f t="shared" si="1"/>
        <v>0</v>
      </c>
      <c r="BB30" s="67">
        <f t="shared" si="4"/>
        <v>0</v>
      </c>
      <c r="BC30" s="68" t="str">
        <f t="shared" si="3"/>
        <v>INR Zero Only</v>
      </c>
      <c r="IE30" s="22"/>
      <c r="IF30" s="22"/>
      <c r="IG30" s="22"/>
      <c r="IH30" s="22"/>
      <c r="II30" s="22"/>
    </row>
    <row r="31" spans="1:243" s="21" customFormat="1" ht="213.75">
      <c r="A31" s="47">
        <v>17</v>
      </c>
      <c r="B31" s="52" t="s">
        <v>74</v>
      </c>
      <c r="C31" s="16"/>
      <c r="D31" s="76">
        <v>374.5</v>
      </c>
      <c r="E31" s="53" t="s">
        <v>91</v>
      </c>
      <c r="F31" s="43"/>
      <c r="G31" s="23"/>
      <c r="H31" s="23"/>
      <c r="I31" s="17" t="s">
        <v>37</v>
      </c>
      <c r="J31" s="19">
        <f t="shared" si="0"/>
        <v>1</v>
      </c>
      <c r="K31" s="20" t="s">
        <v>47</v>
      </c>
      <c r="L31" s="20" t="s">
        <v>7</v>
      </c>
      <c r="M31" s="62"/>
      <c r="N31" s="63"/>
      <c r="O31" s="63"/>
      <c r="P31" s="64"/>
      <c r="Q31" s="63"/>
      <c r="R31" s="63"/>
      <c r="S31" s="65"/>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7">
        <f t="shared" si="1"/>
        <v>0</v>
      </c>
      <c r="BB31" s="67">
        <f t="shared" si="4"/>
        <v>0</v>
      </c>
      <c r="BC31" s="68" t="str">
        <f t="shared" si="3"/>
        <v>INR Zero Only</v>
      </c>
      <c r="IE31" s="22"/>
      <c r="IF31" s="22"/>
      <c r="IG31" s="22"/>
      <c r="IH31" s="22"/>
      <c r="II31" s="22"/>
    </row>
    <row r="32" spans="1:243" s="21" customFormat="1" ht="99.75">
      <c r="A32" s="47">
        <v>18</v>
      </c>
      <c r="B32" s="52" t="s">
        <v>75</v>
      </c>
      <c r="C32" s="16"/>
      <c r="D32" s="76">
        <v>70</v>
      </c>
      <c r="E32" s="53" t="s">
        <v>93</v>
      </c>
      <c r="F32" s="43"/>
      <c r="G32" s="23"/>
      <c r="H32" s="23"/>
      <c r="I32" s="17" t="s">
        <v>37</v>
      </c>
      <c r="J32" s="19">
        <f t="shared" si="0"/>
        <v>1</v>
      </c>
      <c r="K32" s="20" t="s">
        <v>47</v>
      </c>
      <c r="L32" s="20" t="s">
        <v>7</v>
      </c>
      <c r="M32" s="62"/>
      <c r="N32" s="63"/>
      <c r="O32" s="63"/>
      <c r="P32" s="64"/>
      <c r="Q32" s="63"/>
      <c r="R32" s="63"/>
      <c r="S32" s="65"/>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7">
        <f t="shared" si="1"/>
        <v>0</v>
      </c>
      <c r="BB32" s="67">
        <f t="shared" si="4"/>
        <v>0</v>
      </c>
      <c r="BC32" s="68" t="str">
        <f t="shared" si="3"/>
        <v>INR Zero Only</v>
      </c>
      <c r="IE32" s="22"/>
      <c r="IF32" s="22"/>
      <c r="IG32" s="22"/>
      <c r="IH32" s="22"/>
      <c r="II32" s="22"/>
    </row>
    <row r="33" spans="1:243" s="21" customFormat="1" ht="99.75">
      <c r="A33" s="47">
        <v>19</v>
      </c>
      <c r="B33" s="52" t="s">
        <v>76</v>
      </c>
      <c r="C33" s="16"/>
      <c r="D33" s="77">
        <v>24.15</v>
      </c>
      <c r="E33" s="53" t="s">
        <v>52</v>
      </c>
      <c r="F33" s="43"/>
      <c r="G33" s="23"/>
      <c r="H33" s="23"/>
      <c r="I33" s="17" t="s">
        <v>37</v>
      </c>
      <c r="J33" s="19">
        <f t="shared" si="0"/>
        <v>1</v>
      </c>
      <c r="K33" s="20" t="s">
        <v>47</v>
      </c>
      <c r="L33" s="20" t="s">
        <v>7</v>
      </c>
      <c r="M33" s="62"/>
      <c r="N33" s="63"/>
      <c r="O33" s="63"/>
      <c r="P33" s="64"/>
      <c r="Q33" s="63"/>
      <c r="R33" s="63"/>
      <c r="S33" s="65"/>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7">
        <f t="shared" si="1"/>
        <v>0</v>
      </c>
      <c r="BB33" s="67">
        <f t="shared" si="4"/>
        <v>0</v>
      </c>
      <c r="BC33" s="68" t="str">
        <f t="shared" si="3"/>
        <v>INR Zero Only</v>
      </c>
      <c r="IE33" s="22"/>
      <c r="IF33" s="22"/>
      <c r="IG33" s="22"/>
      <c r="IH33" s="22"/>
      <c r="II33" s="22"/>
    </row>
    <row r="34" spans="1:243" s="21" customFormat="1" ht="128.25">
      <c r="A34" s="47">
        <v>20</v>
      </c>
      <c r="B34" s="52" t="s">
        <v>77</v>
      </c>
      <c r="C34" s="16"/>
      <c r="D34" s="76">
        <v>210</v>
      </c>
      <c r="E34" s="53" t="s">
        <v>91</v>
      </c>
      <c r="F34" s="43"/>
      <c r="G34" s="23"/>
      <c r="H34" s="23"/>
      <c r="I34" s="17" t="s">
        <v>37</v>
      </c>
      <c r="J34" s="19">
        <f t="shared" si="0"/>
        <v>1</v>
      </c>
      <c r="K34" s="20" t="s">
        <v>47</v>
      </c>
      <c r="L34" s="20" t="s">
        <v>7</v>
      </c>
      <c r="M34" s="62"/>
      <c r="N34" s="63"/>
      <c r="O34" s="63"/>
      <c r="P34" s="64"/>
      <c r="Q34" s="63"/>
      <c r="R34" s="63"/>
      <c r="S34" s="65"/>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7">
        <f t="shared" si="1"/>
        <v>0</v>
      </c>
      <c r="BB34" s="67">
        <f t="shared" si="4"/>
        <v>0</v>
      </c>
      <c r="BC34" s="68" t="str">
        <f t="shared" si="3"/>
        <v>INR Zero Only</v>
      </c>
      <c r="IE34" s="22"/>
      <c r="IF34" s="22"/>
      <c r="IG34" s="22"/>
      <c r="IH34" s="22"/>
      <c r="II34" s="22"/>
    </row>
    <row r="35" spans="1:243" s="21" customFormat="1" ht="114">
      <c r="A35" s="47">
        <v>21</v>
      </c>
      <c r="B35" s="52" t="s">
        <v>78</v>
      </c>
      <c r="C35" s="16"/>
      <c r="D35" s="76">
        <v>3</v>
      </c>
      <c r="E35" s="53" t="s">
        <v>91</v>
      </c>
      <c r="F35" s="43"/>
      <c r="G35" s="23"/>
      <c r="H35" s="23"/>
      <c r="I35" s="17" t="s">
        <v>37</v>
      </c>
      <c r="J35" s="19">
        <f t="shared" si="0"/>
        <v>1</v>
      </c>
      <c r="K35" s="20" t="s">
        <v>47</v>
      </c>
      <c r="L35" s="20" t="s">
        <v>7</v>
      </c>
      <c r="M35" s="62"/>
      <c r="N35" s="63"/>
      <c r="O35" s="63"/>
      <c r="P35" s="64"/>
      <c r="Q35" s="63"/>
      <c r="R35" s="63"/>
      <c r="S35" s="65"/>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7">
        <f t="shared" si="1"/>
        <v>0</v>
      </c>
      <c r="BB35" s="67">
        <f t="shared" si="4"/>
        <v>0</v>
      </c>
      <c r="BC35" s="68" t="str">
        <f t="shared" si="3"/>
        <v>INR Zero Only</v>
      </c>
      <c r="IE35" s="22"/>
      <c r="IF35" s="22"/>
      <c r="IG35" s="22"/>
      <c r="IH35" s="22"/>
      <c r="II35" s="22"/>
    </row>
    <row r="36" spans="1:243" s="21" customFormat="1" ht="128.25">
      <c r="A36" s="47">
        <v>22</v>
      </c>
      <c r="B36" s="52" t="s">
        <v>79</v>
      </c>
      <c r="C36" s="16"/>
      <c r="D36" s="77">
        <v>189</v>
      </c>
      <c r="E36" s="53" t="s">
        <v>91</v>
      </c>
      <c r="F36" s="43"/>
      <c r="G36" s="23"/>
      <c r="H36" s="23"/>
      <c r="I36" s="17" t="s">
        <v>37</v>
      </c>
      <c r="J36" s="19">
        <f t="shared" si="0"/>
        <v>1</v>
      </c>
      <c r="K36" s="20" t="s">
        <v>47</v>
      </c>
      <c r="L36" s="20" t="s">
        <v>7</v>
      </c>
      <c r="M36" s="62"/>
      <c r="N36" s="63"/>
      <c r="O36" s="63"/>
      <c r="P36" s="64"/>
      <c r="Q36" s="63"/>
      <c r="R36" s="63"/>
      <c r="S36" s="65"/>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7">
        <f t="shared" si="1"/>
        <v>0</v>
      </c>
      <c r="BB36" s="67">
        <f t="shared" si="4"/>
        <v>0</v>
      </c>
      <c r="BC36" s="68" t="str">
        <f t="shared" si="3"/>
        <v>INR Zero Only</v>
      </c>
      <c r="IE36" s="22"/>
      <c r="IF36" s="22"/>
      <c r="IG36" s="22"/>
      <c r="IH36" s="22"/>
      <c r="II36" s="22"/>
    </row>
    <row r="37" spans="1:243" s="21" customFormat="1" ht="128.25">
      <c r="A37" s="47">
        <v>23</v>
      </c>
      <c r="B37" s="52" t="s">
        <v>80</v>
      </c>
      <c r="C37" s="16"/>
      <c r="D37" s="77">
        <v>1</v>
      </c>
      <c r="E37" s="53" t="s">
        <v>94</v>
      </c>
      <c r="F37" s="43"/>
      <c r="G37" s="23"/>
      <c r="H37" s="23"/>
      <c r="I37" s="17" t="s">
        <v>37</v>
      </c>
      <c r="J37" s="19">
        <f t="shared" si="0"/>
        <v>1</v>
      </c>
      <c r="K37" s="20" t="s">
        <v>47</v>
      </c>
      <c r="L37" s="20" t="s">
        <v>7</v>
      </c>
      <c r="M37" s="62"/>
      <c r="N37" s="63"/>
      <c r="O37" s="63"/>
      <c r="P37" s="64"/>
      <c r="Q37" s="63"/>
      <c r="R37" s="63"/>
      <c r="S37" s="65"/>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7">
        <f t="shared" si="1"/>
        <v>0</v>
      </c>
      <c r="BB37" s="67">
        <f t="shared" si="4"/>
        <v>0</v>
      </c>
      <c r="BC37" s="68" t="str">
        <f t="shared" si="3"/>
        <v>INR Zero Only</v>
      </c>
      <c r="IE37" s="22"/>
      <c r="IF37" s="22"/>
      <c r="IG37" s="22"/>
      <c r="IH37" s="22"/>
      <c r="II37" s="22"/>
    </row>
    <row r="38" spans="1:243" s="21" customFormat="1" ht="285">
      <c r="A38" s="47">
        <v>24</v>
      </c>
      <c r="B38" s="52" t="s">
        <v>81</v>
      </c>
      <c r="C38" s="16"/>
      <c r="D38" s="77">
        <v>3</v>
      </c>
      <c r="E38" s="53" t="s">
        <v>94</v>
      </c>
      <c r="F38" s="43"/>
      <c r="G38" s="23"/>
      <c r="H38" s="23"/>
      <c r="I38" s="17" t="s">
        <v>37</v>
      </c>
      <c r="J38" s="19">
        <f t="shared" si="0"/>
        <v>1</v>
      </c>
      <c r="K38" s="20" t="s">
        <v>47</v>
      </c>
      <c r="L38" s="20" t="s">
        <v>7</v>
      </c>
      <c r="M38" s="62"/>
      <c r="N38" s="63"/>
      <c r="O38" s="63"/>
      <c r="P38" s="64"/>
      <c r="Q38" s="63"/>
      <c r="R38" s="63"/>
      <c r="S38" s="65"/>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7">
        <f t="shared" si="1"/>
        <v>0</v>
      </c>
      <c r="BB38" s="67">
        <f t="shared" si="4"/>
        <v>0</v>
      </c>
      <c r="BC38" s="68" t="str">
        <f t="shared" si="3"/>
        <v>INR Zero Only</v>
      </c>
      <c r="IE38" s="22"/>
      <c r="IF38" s="22"/>
      <c r="IG38" s="22"/>
      <c r="IH38" s="22"/>
      <c r="II38" s="22"/>
    </row>
    <row r="39" spans="1:243" s="21" customFormat="1" ht="99.75">
      <c r="A39" s="47">
        <v>25</v>
      </c>
      <c r="B39" s="52" t="s">
        <v>82</v>
      </c>
      <c r="C39" s="16"/>
      <c r="D39" s="77">
        <v>189</v>
      </c>
      <c r="E39" s="53" t="s">
        <v>91</v>
      </c>
      <c r="F39" s="43"/>
      <c r="G39" s="23"/>
      <c r="H39" s="23"/>
      <c r="I39" s="17" t="s">
        <v>37</v>
      </c>
      <c r="J39" s="19">
        <f t="shared" si="0"/>
        <v>1</v>
      </c>
      <c r="K39" s="20" t="s">
        <v>47</v>
      </c>
      <c r="L39" s="20" t="s">
        <v>7</v>
      </c>
      <c r="M39" s="62"/>
      <c r="N39" s="63"/>
      <c r="O39" s="63"/>
      <c r="P39" s="64"/>
      <c r="Q39" s="63"/>
      <c r="R39" s="63"/>
      <c r="S39" s="65"/>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7">
        <f t="shared" si="1"/>
        <v>0</v>
      </c>
      <c r="BB39" s="67">
        <f t="shared" si="4"/>
        <v>0</v>
      </c>
      <c r="BC39" s="68" t="str">
        <f t="shared" si="3"/>
        <v>INR Zero Only</v>
      </c>
      <c r="IE39" s="22"/>
      <c r="IF39" s="22"/>
      <c r="IG39" s="22"/>
      <c r="IH39" s="22"/>
      <c r="II39" s="22"/>
    </row>
    <row r="40" spans="1:243" s="21" customFormat="1" ht="71.25">
      <c r="A40" s="47">
        <v>26</v>
      </c>
      <c r="B40" s="51" t="s">
        <v>83</v>
      </c>
      <c r="C40" s="16"/>
      <c r="D40" s="77">
        <v>14</v>
      </c>
      <c r="E40" s="53" t="s">
        <v>53</v>
      </c>
      <c r="F40" s="43"/>
      <c r="G40" s="23"/>
      <c r="H40" s="23"/>
      <c r="I40" s="17" t="s">
        <v>37</v>
      </c>
      <c r="J40" s="19">
        <f t="shared" si="0"/>
        <v>1</v>
      </c>
      <c r="K40" s="20" t="s">
        <v>47</v>
      </c>
      <c r="L40" s="20" t="s">
        <v>7</v>
      </c>
      <c r="M40" s="62"/>
      <c r="N40" s="63"/>
      <c r="O40" s="63"/>
      <c r="P40" s="64"/>
      <c r="Q40" s="63"/>
      <c r="R40" s="63"/>
      <c r="S40" s="65"/>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7">
        <f t="shared" si="1"/>
        <v>0</v>
      </c>
      <c r="BB40" s="67">
        <f t="shared" si="4"/>
        <v>0</v>
      </c>
      <c r="BC40" s="68" t="str">
        <f t="shared" si="3"/>
        <v>INR Zero Only</v>
      </c>
      <c r="IE40" s="22"/>
      <c r="IF40" s="22"/>
      <c r="IG40" s="22"/>
      <c r="IH40" s="22"/>
      <c r="II40" s="22"/>
    </row>
    <row r="41" spans="1:243" s="21" customFormat="1" ht="71.25">
      <c r="A41" s="47">
        <v>27</v>
      </c>
      <c r="B41" s="51" t="s">
        <v>84</v>
      </c>
      <c r="C41" s="16"/>
      <c r="D41" s="77">
        <v>14</v>
      </c>
      <c r="E41" s="53" t="s">
        <v>53</v>
      </c>
      <c r="F41" s="43"/>
      <c r="G41" s="23"/>
      <c r="H41" s="23"/>
      <c r="I41" s="17" t="s">
        <v>37</v>
      </c>
      <c r="J41" s="19">
        <f t="shared" si="0"/>
        <v>1</v>
      </c>
      <c r="K41" s="20" t="s">
        <v>47</v>
      </c>
      <c r="L41" s="20" t="s">
        <v>7</v>
      </c>
      <c r="M41" s="62"/>
      <c r="N41" s="63"/>
      <c r="O41" s="63"/>
      <c r="P41" s="64"/>
      <c r="Q41" s="63"/>
      <c r="R41" s="63"/>
      <c r="S41" s="65"/>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7">
        <f t="shared" si="1"/>
        <v>0</v>
      </c>
      <c r="BB41" s="67">
        <f t="shared" si="4"/>
        <v>0</v>
      </c>
      <c r="BC41" s="68" t="str">
        <f t="shared" si="3"/>
        <v>INR Zero Only</v>
      </c>
      <c r="IE41" s="22"/>
      <c r="IF41" s="22"/>
      <c r="IG41" s="22"/>
      <c r="IH41" s="22"/>
      <c r="II41" s="22"/>
    </row>
    <row r="42" spans="1:243" s="21" customFormat="1" ht="228">
      <c r="A42" s="47">
        <v>28</v>
      </c>
      <c r="B42" s="51" t="s">
        <v>85</v>
      </c>
      <c r="C42" s="16"/>
      <c r="D42" s="77">
        <v>14</v>
      </c>
      <c r="E42" s="53" t="s">
        <v>53</v>
      </c>
      <c r="F42" s="43"/>
      <c r="G42" s="23"/>
      <c r="H42" s="23"/>
      <c r="I42" s="17" t="s">
        <v>37</v>
      </c>
      <c r="J42" s="19">
        <f t="shared" si="0"/>
        <v>1</v>
      </c>
      <c r="K42" s="20" t="s">
        <v>47</v>
      </c>
      <c r="L42" s="20" t="s">
        <v>7</v>
      </c>
      <c r="M42" s="62"/>
      <c r="N42" s="63"/>
      <c r="O42" s="63"/>
      <c r="P42" s="64"/>
      <c r="Q42" s="63"/>
      <c r="R42" s="63"/>
      <c r="S42" s="65"/>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7">
        <f t="shared" si="1"/>
        <v>0</v>
      </c>
      <c r="BB42" s="67">
        <f t="shared" si="4"/>
        <v>0</v>
      </c>
      <c r="BC42" s="68" t="str">
        <f t="shared" si="3"/>
        <v>INR Zero Only</v>
      </c>
      <c r="IE42" s="22"/>
      <c r="IF42" s="22"/>
      <c r="IG42" s="22"/>
      <c r="IH42" s="22"/>
      <c r="II42" s="22"/>
    </row>
    <row r="43" spans="1:243" s="21" customFormat="1" ht="242.25">
      <c r="A43" s="47">
        <v>29</v>
      </c>
      <c r="B43" s="51" t="s">
        <v>86</v>
      </c>
      <c r="C43" s="16"/>
      <c r="D43" s="77">
        <v>16</v>
      </c>
      <c r="E43" s="53" t="s">
        <v>53</v>
      </c>
      <c r="F43" s="43"/>
      <c r="G43" s="23"/>
      <c r="H43" s="23"/>
      <c r="I43" s="17" t="s">
        <v>37</v>
      </c>
      <c r="J43" s="19">
        <f t="shared" si="0"/>
        <v>1</v>
      </c>
      <c r="K43" s="20" t="s">
        <v>47</v>
      </c>
      <c r="L43" s="20" t="s">
        <v>7</v>
      </c>
      <c r="M43" s="62"/>
      <c r="N43" s="63"/>
      <c r="O43" s="63"/>
      <c r="P43" s="64"/>
      <c r="Q43" s="63"/>
      <c r="R43" s="63"/>
      <c r="S43" s="65"/>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7">
        <f t="shared" si="1"/>
        <v>0</v>
      </c>
      <c r="BB43" s="67">
        <f t="shared" si="4"/>
        <v>0</v>
      </c>
      <c r="BC43" s="68" t="str">
        <f t="shared" si="3"/>
        <v>INR Zero Only</v>
      </c>
      <c r="IE43" s="22"/>
      <c r="IF43" s="22"/>
      <c r="IG43" s="22"/>
      <c r="IH43" s="22"/>
      <c r="II43" s="22"/>
    </row>
    <row r="44" spans="1:243" s="21" customFormat="1" ht="256.5">
      <c r="A44" s="47">
        <v>30</v>
      </c>
      <c r="B44" s="51" t="s">
        <v>87</v>
      </c>
      <c r="C44" s="16"/>
      <c r="D44" s="77">
        <v>3</v>
      </c>
      <c r="E44" s="53" t="s">
        <v>53</v>
      </c>
      <c r="F44" s="43"/>
      <c r="G44" s="23"/>
      <c r="H44" s="23"/>
      <c r="I44" s="17" t="s">
        <v>37</v>
      </c>
      <c r="J44" s="19">
        <f t="shared" si="0"/>
        <v>1</v>
      </c>
      <c r="K44" s="20" t="s">
        <v>47</v>
      </c>
      <c r="L44" s="20" t="s">
        <v>7</v>
      </c>
      <c r="M44" s="62"/>
      <c r="N44" s="63"/>
      <c r="O44" s="63"/>
      <c r="P44" s="64"/>
      <c r="Q44" s="63"/>
      <c r="R44" s="63"/>
      <c r="S44" s="65"/>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7">
        <f t="shared" si="1"/>
        <v>0</v>
      </c>
      <c r="BB44" s="67">
        <f t="shared" si="4"/>
        <v>0</v>
      </c>
      <c r="BC44" s="68" t="str">
        <f t="shared" si="3"/>
        <v>INR Zero Only</v>
      </c>
      <c r="IE44" s="22"/>
      <c r="IF44" s="22"/>
      <c r="IG44" s="22"/>
      <c r="IH44" s="22"/>
      <c r="II44" s="22"/>
    </row>
    <row r="45" spans="1:243" s="21" customFormat="1" ht="57">
      <c r="A45" s="47">
        <v>31</v>
      </c>
      <c r="B45" s="51" t="s">
        <v>88</v>
      </c>
      <c r="C45" s="16"/>
      <c r="D45" s="77">
        <v>16</v>
      </c>
      <c r="E45" s="53" t="s">
        <v>53</v>
      </c>
      <c r="F45" s="43"/>
      <c r="G45" s="23"/>
      <c r="H45" s="23"/>
      <c r="I45" s="17" t="s">
        <v>37</v>
      </c>
      <c r="J45" s="19">
        <f t="shared" si="0"/>
        <v>1</v>
      </c>
      <c r="K45" s="20" t="s">
        <v>47</v>
      </c>
      <c r="L45" s="20" t="s">
        <v>7</v>
      </c>
      <c r="M45" s="62"/>
      <c r="N45" s="63"/>
      <c r="O45" s="63"/>
      <c r="P45" s="64"/>
      <c r="Q45" s="63"/>
      <c r="R45" s="63"/>
      <c r="S45" s="65"/>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7">
        <f t="shared" si="1"/>
        <v>0</v>
      </c>
      <c r="BB45" s="67">
        <f t="shared" si="4"/>
        <v>0</v>
      </c>
      <c r="BC45" s="68" t="str">
        <f t="shared" si="3"/>
        <v>INR Zero Only</v>
      </c>
      <c r="IE45" s="22"/>
      <c r="IF45" s="22"/>
      <c r="IG45" s="22"/>
      <c r="IH45" s="22"/>
      <c r="II45" s="22"/>
    </row>
    <row r="46" spans="1:243" s="21" customFormat="1" ht="85.5">
      <c r="A46" s="47">
        <v>32</v>
      </c>
      <c r="B46" s="51" t="s">
        <v>89</v>
      </c>
      <c r="C46" s="16"/>
      <c r="D46" s="77">
        <v>18</v>
      </c>
      <c r="E46" s="53" t="s">
        <v>95</v>
      </c>
      <c r="F46" s="43"/>
      <c r="G46" s="23"/>
      <c r="H46" s="23"/>
      <c r="I46" s="17" t="s">
        <v>37</v>
      </c>
      <c r="J46" s="19">
        <f t="shared" si="0"/>
        <v>1</v>
      </c>
      <c r="K46" s="20" t="s">
        <v>47</v>
      </c>
      <c r="L46" s="20" t="s">
        <v>7</v>
      </c>
      <c r="M46" s="62"/>
      <c r="N46" s="63"/>
      <c r="O46" s="63"/>
      <c r="P46" s="64"/>
      <c r="Q46" s="63"/>
      <c r="R46" s="63"/>
      <c r="S46" s="65"/>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7">
        <f t="shared" si="1"/>
        <v>0</v>
      </c>
      <c r="BB46" s="67">
        <f t="shared" si="4"/>
        <v>0</v>
      </c>
      <c r="BC46" s="68" t="str">
        <f t="shared" si="3"/>
        <v>INR Zero Only</v>
      </c>
      <c r="IE46" s="22"/>
      <c r="IF46" s="22"/>
      <c r="IG46" s="22"/>
      <c r="IH46" s="22"/>
      <c r="II46" s="22"/>
    </row>
    <row r="47" spans="1:243" s="21" customFormat="1" ht="33" customHeight="1">
      <c r="A47" s="48" t="s">
        <v>45</v>
      </c>
      <c r="B47" s="25"/>
      <c r="C47" s="26"/>
      <c r="D47" s="57"/>
      <c r="E47" s="57"/>
      <c r="F47" s="57"/>
      <c r="G47" s="27"/>
      <c r="H47" s="28"/>
      <c r="I47" s="28"/>
      <c r="J47" s="28"/>
      <c r="K47" s="28"/>
      <c r="L47" s="29"/>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1">
        <f>SUM(BA13:BA46)</f>
        <v>0</v>
      </c>
      <c r="BB47" s="71">
        <f>SUM(BB13:BB46)</f>
        <v>0</v>
      </c>
      <c r="BC47" s="68" t="str">
        <f>SpellNumber($E$2,BB47)</f>
        <v>INR Zero Only</v>
      </c>
      <c r="IE47" s="22">
        <v>4</v>
      </c>
      <c r="IF47" s="22" t="s">
        <v>39</v>
      </c>
      <c r="IG47" s="22" t="s">
        <v>44</v>
      </c>
      <c r="IH47" s="22">
        <v>10</v>
      </c>
      <c r="II47" s="22" t="s">
        <v>36</v>
      </c>
    </row>
    <row r="48" spans="1:243" s="37" customFormat="1" ht="39" customHeight="1" hidden="1">
      <c r="A48" s="49" t="s">
        <v>49</v>
      </c>
      <c r="B48" s="30"/>
      <c r="C48" s="31"/>
      <c r="D48" s="59"/>
      <c r="E48" s="55" t="s">
        <v>46</v>
      </c>
      <c r="F48" s="41"/>
      <c r="G48" s="32"/>
      <c r="H48" s="33"/>
      <c r="I48" s="33"/>
      <c r="J48" s="33"/>
      <c r="K48" s="34"/>
      <c r="L48" s="35"/>
      <c r="M48" s="36"/>
      <c r="N48" s="72"/>
      <c r="O48" s="10"/>
      <c r="P48" s="10"/>
      <c r="Q48" s="10"/>
      <c r="R48" s="10"/>
      <c r="S48" s="10"/>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3">
        <f>IF(ISBLANK(F48),0,IF(E48="Excess (+)",ROUND(BA47+(BA47*F48),2),IF(E48="Less (-)",ROUND(BA47+(BA47*F48*(-1)),2),0)))</f>
        <v>0</v>
      </c>
      <c r="BB48" s="74">
        <f>ROUND(BA48,0)</f>
        <v>0</v>
      </c>
      <c r="BC48" s="68" t="str">
        <f>SpellNumber(L48,BB48)</f>
        <v> Zero Only</v>
      </c>
      <c r="IE48" s="38"/>
      <c r="IF48" s="38"/>
      <c r="IG48" s="38"/>
      <c r="IH48" s="38"/>
      <c r="II48" s="38"/>
    </row>
    <row r="49" spans="1:243" s="37" customFormat="1" ht="51" customHeight="1">
      <c r="A49" s="48" t="s">
        <v>48</v>
      </c>
      <c r="B49" s="24"/>
      <c r="C49" s="81" t="str">
        <f>SpellNumber($E$2,BB47)</f>
        <v>INR Zero Only</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3"/>
      <c r="IE49" s="38"/>
      <c r="IF49" s="38"/>
      <c r="IG49" s="38"/>
      <c r="IH49" s="38"/>
      <c r="II49" s="38"/>
    </row>
    <row r="50" spans="1:243" s="13" customFormat="1" ht="15">
      <c r="A50" s="10"/>
      <c r="C50" s="39"/>
      <c r="D50" s="58"/>
      <c r="E50" s="58"/>
      <c r="F50" s="58"/>
      <c r="G50" s="39"/>
      <c r="H50" s="39"/>
      <c r="I50" s="39"/>
      <c r="J50" s="39"/>
      <c r="K50" s="39"/>
      <c r="L50" s="39"/>
      <c r="M50" s="50"/>
      <c r="N50" s="10"/>
      <c r="O50" s="5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50"/>
      <c r="BB50" s="10"/>
      <c r="BC50" s="50"/>
      <c r="IE50" s="14"/>
      <c r="IF50" s="14"/>
      <c r="IG50" s="14"/>
      <c r="IH50" s="14"/>
      <c r="II50" s="14"/>
    </row>
  </sheetData>
  <sheetProtection selectLockedCells="1"/>
  <mergeCells count="8">
    <mergeCell ref="A9:BC9"/>
    <mergeCell ref="C49:BC49"/>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8">
      <formula1>IF(ISBLANK(F48),$A$3:$C$3,$B$3:$C$3)</formula1>
    </dataValidation>
    <dataValidation type="decimal" allowBlank="1" showInputMessage="1" showErrorMessage="1" promptTitle="Rate Entry" prompt="Please enter the Basic Price in Rupees for this item. " errorTitle="Invaid Entry" error="Only Numeric Values are allowed. " sqref="G13:H4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8">
      <formula1>0</formula1>
      <formula2>IF(E48&lt;&gt;"Select",99.9,0)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8">
      <formula1>IF(E48&lt;&gt;"Select",0,-1)</formula1>
      <formula2>IF(E48&lt;&gt;"Select",99.99,-1)</formula2>
    </dataValidation>
    <dataValidation type="list" allowBlank="1" showInputMessage="1" showErrorMessage="1" sqref="C2">
      <formula1>"Normal, SingleWindow, Alternate"</formula1>
    </dataValidation>
    <dataValidation type="list" allowBlank="1" showInputMessage="1" showErrorMessage="1" sqref="K13:K46">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46">
      <formula1>0</formula1>
      <formula2>999999999999999</formula2>
    </dataValidation>
    <dataValidation type="list" allowBlank="1" showInputMessage="1" showErrorMessage="1" sqref="L39 L40 L41 L42 L43 L44 L45 L13 L14 L15 L16 L17 L18 L19 L20 L21 L22 L23 L24 L25 L26 L27 L28 L29 L30 L31 L32 L33 L34 L35 L36 L37 L38 L46">
      <formula1>"INR"</formula1>
    </dataValidation>
    <dataValidation allowBlank="1" showInputMessage="1" showErrorMessage="1" promptTitle="Addition / Deduction" prompt="Please Choose the correct One" sqref="J13:J46"/>
    <dataValidation type="list" showInputMessage="1" showErrorMessage="1" sqref="I13:I46">
      <formula1>"Excess(+), Less(-)"</formula1>
    </dataValidation>
    <dataValidation type="decimal" allowBlank="1" showInputMessage="1" showErrorMessage="1" errorTitle="Invalid Entry" error="Only Numeric Values are allowed. " sqref="A13:A46">
      <formula1>0</formula1>
      <formula2>999999999999999</formula2>
    </dataValidation>
    <dataValidation allowBlank="1" showInputMessage="1" showErrorMessage="1" promptTitle="Itemcode/Make" prompt="Please enter text" sqref="C13:C46"/>
    <dataValidation type="decimal" allowBlank="1" showInputMessage="1" showErrorMessage="1" promptTitle="Rate Entry" prompt="Please enter the Other Taxes2 in Rupees for this item. " errorTitle="Invaid Entry" error="Only Numeric Values are allowed. " sqref="N13:O4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6">
      <formula1>0</formula1>
      <formula2>999999999999999</formula2>
    </dataValidation>
    <dataValidation allowBlank="1" showInputMessage="1" showErrorMessage="1" promptTitle="Units" prompt="Please enter Units in text" sqref="E13:E46"/>
    <dataValidation type="decimal" allowBlank="1" showInputMessage="1" showErrorMessage="1" promptTitle="Quantity" prompt="Please enter the Quantity for this item. " errorTitle="Invalid Entry" error="Only Numeric Values are allowed. " sqref="F13:F46 D13:D46">
      <formula1>0</formula1>
      <formula2>999999999999999</formula2>
    </dataValidation>
  </dataValidations>
  <printOptions/>
  <pageMargins left="0.2362204724409449" right="0.2362204724409449" top="0.1968503937007874" bottom="0.2755905511811024" header="0.15748031496062992" footer="0.15748031496062992"/>
  <pageSetup fitToHeight="0"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hp12</cp:lastModifiedBy>
  <cp:lastPrinted>2021-12-31T07:23:34Z</cp:lastPrinted>
  <dcterms:created xsi:type="dcterms:W3CDTF">2009-01-30T06:42:42Z</dcterms:created>
  <dcterms:modified xsi:type="dcterms:W3CDTF">2022-01-27T10:45:00Z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PlanSwiftJobName">
    <vt:lpwstr/>
  </property>
  <property fmtid="{D5CDD505-2E9C-101B-9397-08002B2CF9AE}" pid="13" name="PlanSwiftJobGuid">
    <vt:lpwstr/>
  </property>
  <property fmtid="{D5CDD505-2E9C-101B-9397-08002B2CF9AE}" pid="14" name="LinkedDataId">
    <vt:lpwstr>{547E9435-F508-4BA9-8A01-A8627FB96338}</vt:lpwstr>
  </property>
  <property fmtid="{D5CDD505-2E9C-101B-9397-08002B2CF9AE}" pid="15" name="HH">
    <vt:lpwstr>qPT2NDkt3TR4foSlQhmMS/yasQc=</vt:lpwstr>
  </property>
</Properties>
</file>