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<sst xmlns="http://schemas.openxmlformats.org/spreadsheetml/2006/main" count="399" uniqueCount="120">
  <si>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</si>
  <si>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</si>
  <si>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</si>
  <si>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</si>
  <si>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</si>
  <si>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</si>
  <si>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</si>
  <si>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</si>
  <si>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</si>
  <si>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</si>
  <si>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</si>
  <si>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</si>
  <si>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</si>
  <si>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</si>
  <si>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</si>
  <si>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</si>
  <si>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</si>
  <si>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</si>
  <si>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</si>
  <si>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</si>
  <si>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</si>
  <si>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</si>
  <si>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</si>
  <si>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</si>
  <si>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</si>
  <si>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</si>
  <si>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</si>
  <si>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</si>
  <si>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</si>
  <si>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</si>
  <si>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</si>
  <si>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</si>
  <si>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</si>
  <si>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</si>
  <si>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</si>
  <si>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</si>
  <si>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</si>
  <si>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</si>
  <si>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</si>
  <si>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</si>
  <si>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</si>
  <si>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</si>
  <si>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</si>
  <si>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</si>
  <si>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</si>
  <si>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</si>
  <si>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</si>
  <si>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</si>
  <si>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</si>
  <si>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</si>
  <si>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</si>
  <si>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</si>
  <si>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Sqm</t>
  </si>
  <si>
    <t>cum</t>
  </si>
  <si>
    <t>Each</t>
  </si>
  <si>
    <t>Rmt.</t>
  </si>
  <si>
    <t>Set</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</si>
  <si>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</si>
  <si>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</si>
  <si>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</si>
  <si>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Name of Work:Construction of Sports/Playfields in Gov't Sr. Sec. Boys School Dharamshala</t>
  </si>
  <si>
    <t>Clearing jungle including uprooting of rank vegetation, grass,brush wood, trees and saplings of grith upto 30 cm. measured at a height of 1 metre above ground and removal of rubbish upto a all leads and Lifts and as per the direction of Engineer in charge</t>
  </si>
  <si>
    <t>Excavation in drains and channels etc. in earth work including dressing of side and bed and disposing of excavated earth upto a lead upto  all leads  disposed earth to be levelled and neatly dressed with pick and spade work.s and as per the direction of Engineer in charge</t>
  </si>
  <si>
    <t>Earth work in surface excavation not exceeding 30 cm in depth but exceeding 1.5 m in width as well as 10 sqm on plan including getting out and disposal of excavated earthupto a all leads and Lifts and as per the direction of Engineer in charge</t>
  </si>
  <si>
    <t>Providing and laying  cement concrete  mechanically mixed 1:4:8 (1 cement : 4 sand : 8 graded stone aggregate 40mm nominal size) curing complete  excluding cost of form work in foundation &amp; plinth and walls including attached buttresses pilasters and their caps and bases and string courses etc. upto floor two level. including carriage of material upto all leads and lifts and as per direction of Engineer in 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</si>
  <si>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</si>
  <si>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 xml:space="preserve">Providing and fixing precast RCC M20 grade saucer drain size(1.0x0.20x0.40)m i/c reinforcement steel bar as per design and drawings,i/c all lifts, lead, carriage and taxes. 
</t>
  </si>
  <si>
    <t xml:space="preserve">Providing and fixing precast M20 grade of RCC drain cover slab (1000x700)mm i/c reinforcement steel bar as per design and drawings, and 75mm thick perforated RCC drain cover, (with 50mm PVC pipe for holes)  i/c all lifts, lead, carriage and taxes. 
 </t>
  </si>
  <si>
    <t>Steel work welded in built up sections  in beams joists channels ,angles ,tee ,flats with connection plates or angle cleats as in main and cross beams,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</si>
  <si>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also inclusive the rate of carriage of material upto all leads and lifts and as per direction of Engineer-in- Charge. </t>
  </si>
  <si>
    <t xml:space="preserve">Providing and fixing of G.I. wire 5mm thick corresponding to SWG-6. 75mm x 75mm. Mesh with all taxes and  including carriage of material upto all leads and lifts and as per direction of Engineer-In-Charge.
</t>
  </si>
  <si>
    <t>Pointing on Random rubble uncoursed stone masonary with cement mortar 1:3 (1 cement :3 sand) raised and cut pointing including carriage of material upto all leads and lifts and as per direction of Engineer in charge.</t>
  </si>
  <si>
    <t xml:space="preserve">Providing, laying and fixing of FITFLEX Interlocking Sports Tiles. Tile size should be (304.88 x 304.88) mm and Thickness 16mm.Double Layered Material must weigh 3.7 kg per sqm +-5%,One Tile must have 10 Rectangular shaped Locks, The Lock Size should be(40 x 11) mm Dobuble Locking System, must have the holes for fasteners to be Inserted for Fixing. Shock Absorption 35 %, Ball Bounce &gt; 97%, vertical Deformation 2.3mm, Tiles should be antiskid and perfect for sports. The Tile must be ITF approved. Vendor company must be ISO Certification and manufacturing Code of Sports Flooring on Udyam,Rhombus shaped top.  including all taxes and carriage of material upto all leads &amp; lifts, and as per direction of Engineer in charge.
</t>
  </si>
  <si>
    <t xml:space="preserve">Supplying and stacking sludge at site  including royalty and carriage upto 100 metres by head load and 1 km. By mechanical transport (Sludge measured in stacks will be reduced by 8% for payment)
</t>
  </si>
  <si>
    <t xml:space="preserve">Mixing earth and sludge or manure in proportion specified or directed including carriage of material up to all leads and lifts and as per direction of Engineer in Charge.
</t>
  </si>
  <si>
    <t>Providing and fixing Neelgiri/Mexican grass turf with earthy 50mm to 60mm thickness of existing ground prepared with proper level and ramming with required tools wooden (Dhurmos) and than rolling the surface with light roller make the surface smoothen and light, watering with sprinkler and maintenance for 30 days or more till the grass establish properly as per direction of Engineer- In-Charge.</t>
  </si>
  <si>
    <t xml:space="preserve">Providing, and fixing volley Ball Structure made of MS ISI Mark tubing outer pole outer dia 88mm with wall thickness of 3mm Thickness with arrangement of holding the net wire heavy duty. Net wire tightening mechanism, Both with the help of a single key All System as per International Standard, make as per FIVB Rules and finished goods. including all taxes and carriage of material upto all leads &amp; lifts, and as per direction of Engineer in Charge.
</t>
  </si>
  <si>
    <t xml:space="preserve">Supply and fixing of Basketball Pole BB2 : Supply of basketball poles make as per BFI Rules and finished goods made of heavy iron 8 inch diameter with 5 mm WT middle support of 60 mm diameter 4 mm WT , Extension as per Basketball federation of India 3.20 Mtrs. Dunking Rings: Supply &amp; fixing of basketball Rings with shock absorbers made of heavy Iron MS bar (solid). Basketball Board: Supply &amp; fixing of basketball boards acrylic made without any water Mark/ scratch, water proof/weather proof as per BFI. Standard size (180x 105)cm, 25mm, Thick, covered with angle iron all around 35 mm x 4 mm with computerized lining of paint and tapered / chrome plated Nut bolts are used to fix the angle iron support. including foundation work of Earthwork, PCC, concrete with specified reinforcement with all taxes and carriage of material upto all leads &amp; lifts, and as per direction of Engineer in Charge.
</t>
  </si>
  <si>
    <t>Supplying and erection of hot dip galvanized Octagonal Pole height- 6 M suitable with Single arm band , including foundation J-bolt &amp; base plate complete with fixing of all materials. Pole should be PU painted (Polyurethane Paint) &amp; Powder coated with suitable colour including carriage of  materials with all lead and lifts. Materials  as approved by " DSCL" &amp; As per direction of  Engineer-in - Charge</t>
  </si>
  <si>
    <t>Supplying, Installation, Testing &amp; Commissioning  of GI  earthing protection system for Electrical system in Building including all these following materials ; { 1. GI earthing rod 40 X 2 Mtr, 2. chemical bag (15kg) in 2 nos, 3.Advance Maintenance free gel chemical (5 Ltr.), 4.GI wire 8 Sq mm, 5. Inspection Cover (300 X 300), 6.Installation &amp; Commissioning charges , 7.Shipping Charges},  Labour Charges &amp; as required.  including carriage of  materials with all lead and lifts. Materials  as approved by " DSCL" &amp; As per direction of  Engineer-in - Charge</t>
  </si>
  <si>
    <t>sqm</t>
  </si>
  <si>
    <t>kg</t>
  </si>
  <si>
    <t>qtl.</t>
  </si>
  <si>
    <t>Demolition above G.L. upto all floor level including disposal of unserviceable materials upto a all leads and Lifts and as per the direction of Engineer in charge</t>
  </si>
  <si>
    <t>Demolition of brick work above G.L. upto all floor level including stacking of serviceable materials and disposal of un-serviceable materials upto a all leads and Lifts and as per the direction of Engineer in charge</t>
  </si>
  <si>
    <t>Demolition of Rubble Masonary wall  in cement mortar below G.L. upto in any  depth including stacking of serviceable materials and disposal of un-serviceable materials upto a all leads and Lifts and as per the direction of Engineer in charge</t>
  </si>
  <si>
    <t>Cutting in earth work and disposal of excavated earth upto all leads and Lifts and as per the direction of Engineer in charge include spade work, pick work,chiselling/ wedging out of rock where blasting is prohibited soft rock/hard rock.</t>
  </si>
  <si>
    <t>Excavation in foundations, trenches etc, in earth work, such as spade work, pick work  including Chiselling/ wedging out of rock where blasting is prohibited hard /soft rock lift upto all heights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upto a all leads and Lifts and as per the direction of Engineer in charge</t>
  </si>
  <si>
    <t>Providing &amp; filling, stone/boulder solling under floors/filling behind retaining walls of selected hard stone  including carriage of material in all leads &amp; lifts and as per direction of Engineer in charge.</t>
  </si>
  <si>
    <t>Providing and laying cement concrete 1:5:10 (1 cement : 5 Sand :10 graded stone aggregate 40mm nominal size) and curing complete excluding the cost of form work in foundation and plinth including carriage of material in all leads and lifts as per direction of Engineer in Charge.</t>
  </si>
  <si>
    <t>Providing and laying cement concrete 1:3:6 (1 cement:3 sand:6 graded stone aggregate 40mm nominal size) excluding cost of centring and shuttering in foundation and plinth/ steps and coping etc. and in Walls including attached buttresses,pilasters and their caps and bases and string courses etc. upto all floor level includng carriage of material upto all leads and lift as per Engineer-In-Charge.</t>
  </si>
  <si>
    <t>Providing and laying  in position ready mixed or site batched M15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includng carriage of material upto all leads and lift as per Engineer-In-Charge.
Note: Cement content in design mix shall not be less than 240 kg /cum</t>
  </si>
  <si>
    <t>Providing and laying  in position ready mixed or site batched M20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as per direction of the Engineer-in-charge; for the following grades of concrete in all works  including carriage of material upto all leads and lifts and as per direction of Engineer-In-Charge. 
Note:-Cement content shall not be less than 270 kg /cum.</t>
  </si>
  <si>
    <t xml:space="preserve">Providing Tor  Fe500 Grade steel reinforcement for R.C.C. work including bending, binding and placing in position complete upto all floor level including cost of binding wire with carriage of material upto all leads and lifts and as per direction of Engineer-In-Charge.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</si>
  <si>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upto all heights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t>
  </si>
  <si>
    <t xml:space="preserve">Brick work using common burnt clay second class  building bricks with cement mortar 1:3 (1 cement : 3 sand) in super-structure above plinth level upto all floor level i/c carriage of material upto all leads and lifts and as per direction of Engineer-In-Charge. </t>
  </si>
  <si>
    <r>
      <t>Providing weepholes in brick masonry / stone masonry /plain reinforced concrete abutment, wing wall, return wall with 110 mm dia PVC pipe (weight should not be less than       4kg/cm</t>
    </r>
    <r>
      <rPr>
        <vertAlign val="superscript"/>
        <sz val="11"/>
        <rFont val="Bahnschrift"/>
        <family val="2"/>
      </rPr>
      <t>2</t>
    </r>
    <r>
      <rPr>
        <sz val="11"/>
        <rFont val="Bahnschrift"/>
        <family val="2"/>
      </rPr>
      <t>), extending through the full with of the structures with slope of 1(v):20(H) towards drawing face complete as per drawing and technical specification clauses 614, 709, 1204.3.7,  including carriage of material in all leads and lifts  and as per direction of Engineer in Charge.</t>
    </r>
  </si>
  <si>
    <t xml:space="preserve">Providing and laying heavy duty precast cement concrete 60mm thick coloured &amp; laminated interlocking paver blocks vibro compacted upto M-35 grade i/c border or kurb block grey or colored over sub-base of concrete with 25mm thick average thickness of cement mortar 1:4 (1 cement : 4 sand) laid over and jointed with neat cement slurry mixed with pigment to match the shade of blocks i/c curing rubbing &amp; polishing complete as per approved design pattern, techanical specification and direction of Engineer-In-Charge. (Sub base concrete floor to be paid for separately) including carriage of material upto all leads and lifts and as per direction of Engineer-In-Charge. </t>
  </si>
  <si>
    <t>Providing and laying heavy duty precast cement concrete 50mm thick coloured &amp; laminated interlocking paver blocks vibro compacted upto M-30 grade i/c border or kurb block grey or colored over sub-base of concrete with 25mm thick average thickness of cement mortar 1:4 (1 cement : 4 sand) laid over and jointed with neat cement slurry mixed with pigment to match the shade of blocks i/c curing rubbing &amp; polishing complete as per approved design pattern, techanical specification and direction of Engineer-In-Charge. (Sub base concrete floor to be paid for separately).upto a all leads and Lifts.</t>
  </si>
  <si>
    <t>Providing and laying 15mm thick slate flooring size (300x200)mm, on 20 mm  (average) thick base of cement  mortor 1:4 (1 cement :4 sand)  laid over and jointed with  grey cement slurry mixed with pigment to match the shade of  the slab. including rubbing  and polishing complete and  carriage of material up to all leads and lifts and as per direction of Engineer in Charge.</t>
  </si>
  <si>
    <t xml:space="preserve">Painting two coats (excluding priming coat) on new steel and other metal surface under coat with ready mixed paint brusing to give an even shade including cleaning the surface all dirt, dust and other foreign matter with readymixed paint other than white including carriage of material upto all leads and lifts and as per direction of Engineer-In-Charge. </t>
  </si>
  <si>
    <t xml:space="preserve">15mm Cement plaster in cement mortar 1:4 (1 cement : 4 sand) in single coat on the rough side of brick/ concrete/ stone walls for interior/exterior plastering upto floor two level including arrises,internal rounded angles, chamfers and/or rounded angles not exceeding 80mm in girth and finished even and smooth including carriage of material upto all leads and lifts and as per direction of Engineer-In-Charge. </t>
  </si>
  <si>
    <t xml:space="preserve">Applying priming with cement primer coat on new concrete/masonry/ asbestos cement/ plastered surfaces after and including preparing the  surface by thoroughly cleaning oil,grease,dirt and other foreign matter and sand papering as required with readymixed cement primer including carriage of material upto all leads and lifts and as per direction of Engineer-In-Charge.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</si>
  <si>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including carriage of material upto all leads and lifts and as per direction of Engineer-In-Charge. </t>
  </si>
  <si>
    <t xml:space="preserve">Providing and laying damp proof course to horizontal/vertical surface with cement mortar 1:2   (1 cement:2 sand) and curing complete with applying a coat of hot bitumen  (mexphalt 80/100 or equivalent) using 1.70 kg. per square metre on damp proof course after cleaning the surface with a piece of cloth lightly soaked with kerosene including carriage of material upto all leads and lifts and as per direction of Engineer-In-Charge. </t>
  </si>
  <si>
    <t>Supplying and stacking of good earth at site including royalty and carriage upto 100  metres on head load and 1 km. By mechanical transport (earth measured in stacks will be reduced by 20% for payment)</t>
  </si>
  <si>
    <t xml:space="preserve">Providing and fixing of the Intergrally weighted badmintion posts allows regulation net height to be achieved Detachable front upright manufacture from 40mm round pipe 4mm thick Base in 94x47mm=12swg weight stock of cast iron 75kg each side Wheel as non marking with bearing inside the wheel 100 mm dia. Complete with rubber feet to protect the playing surface and grip on wooden &amp;synthetic floor. finish polyester powder coated blue colour. including all taxes and carriage of material upto all leads &amp; lifts, and as per direction of Engineer-In-Charge.
</t>
  </si>
  <si>
    <t xml:space="preserve">Providing and fixing Net (Volley ball Net as per SAI guidelines of high class) on volleyball pole i/c carriage of material upto all leads &amp; lifts, and as per required dimensions direction of Engineer in Charge.
</t>
  </si>
  <si>
    <t xml:space="preserve">Providing and fixing Net (Badminton Nets as per SAI guidelines of high class ) on badminton court as per required dimensions pole  including all taxes and carriage of material upto all leads &amp; lifts, and as per direction of Engineer in Charge.
</t>
  </si>
  <si>
    <t xml:space="preserve">Supplying,installation , Testing &amp; Commissioning  of  LED Luminaires fixture of 150 watt for street lighting complete with all materials, in all lead &amp; lift as per Engineer-In Charge.  </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</si>
  <si>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door-8 way including carriage of material upto all leads &amp; lifts, and as per direction of Engineer In Charge.</t>
  </si>
  <si>
    <t>Supplying and fixing Single Phase AC Surge Protection Device (SPD) 1 in the existing MCB DB complete with connections, testing and commissioning etc. as required  including carriage of material upto all leads &amp; lifts, and as per direction of Engineer in Charge.</t>
  </si>
  <si>
    <t>Supplying and fixing following rating, double pole (single phase &amp; neutral) 240 volts, residual current circuit breaker (RCCB), having a sensitivity current up to 300 miliampers in the existing MCB DB complete with connections, testing and commissioning etc. as required. 40 Amps. Cat-A including carriage of material upto all leads &amp; lifts, and as per direction of Engineer in Charge.</t>
  </si>
  <si>
    <t>Supplying  and  erection of 40/50/63 amps rating, 10 KA breaking capacity, 240  volts, 'C' curves, miniature  circuit breaker of following poles in the existing MCB DB complete with connections etc. as required:-   Double pole. Cat-A  including carriage of material upto all leads &amp; lifts, and as per direction of Engineer in Charge.</t>
  </si>
  <si>
    <t>Supplying  and  erection of 6  amps. to 32 amps. rating, 10 KA breaking capacity, 240  volts, 'C' curves, miniature  circuit breaker of following poles in the existing MCB DB complete with connections etc. as required:-Single pole. Cat-A  including carriage of material upto all leads &amp; lifts, and as per direction of Engineer in Charge.</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</si>
  <si>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 complete as required.    120 mm dia (OD-17 mm &amp; ID-103 mm nominal)  including carriage of material upto all leads &amp; lifts, and as per direction of Engineer in Charge.</t>
  </si>
  <si>
    <t>Providing, laying and fixing of one No. aluminium conductor, PVC insulated and PVC  sheathed, armoured/XLPE power cable, working voltage 1100 volts grade  on surface etc. of the required size:--   Armoured cable 6 sq. mm (twin core)  including carriage of material upto all leads &amp; lifts, and as per direction of Engineer in Charge.</t>
  </si>
  <si>
    <t>Providing, laying and fixing of one No. aluminium conductor, PVC insulated and PVC  sheathed, armoured/XLPE power cable, working voltage 1100 volts grade  on surface etc. of the required size:- Armoured cable 10 sq. mm (twin core)  including carriage of material upto all leads &amp; lifts, and as per direction of Engineer in Charge.</t>
  </si>
  <si>
    <t>Supplying and drawing following size of PVC insulated, heat resistant, flame retardant (HRFR) and low smoke single core (flexible) copper conductor cable in existing surface / recessed, Steel/PVC conduit as required.    PVC insulated HRFR LS Copper conductor 3 x  1.5 Sq. mm  including carriage of material upto all leads &amp; lifts, and as per direction of Engineer in Charge.</t>
  </si>
  <si>
    <t>Contract No:DSCL/06/2021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</si>
</sst>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Bahnschrift"/>
      <family val="2"/>
    </font>
    <font>
      <vertAlign val="superscript"/>
      <sz val="11"/>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sz val="11"/>
      <color indexed="8"/>
      <name val="Bahnschrift"/>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sz val="11"/>
      <color rgb="FF000000"/>
      <name val="Bahnschrift"/>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5"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6" fillId="0" borderId="13" xfId="57" applyNumberFormat="1" applyFont="1" applyFill="1" applyBorder="1" applyAlignment="1" applyProtection="1">
      <alignment vertical="top"/>
      <protection/>
    </xf>
    <xf numFmtId="0" fontId="66"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10" fontId="68" fillId="33" borderId="10"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9"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70"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1"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2"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73" fillId="0" borderId="11" xfId="0" applyNumberFormat="1" applyFont="1" applyFill="1" applyBorder="1" applyAlignment="1">
      <alignment horizontal="center" vertical="center"/>
    </xf>
    <xf numFmtId="0" fontId="15" fillId="0" borderId="11"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justify" vertical="top" wrapText="1"/>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2162175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71"/>
  <sheetViews>
    <sheetView showGridLines="0" view="pageBreakPreview" zoomScale="70" zoomScaleNormal="73" zoomScaleSheetLayoutView="70" zoomScalePageLayoutView="0" workbookViewId="0" topLeftCell="A1">
      <selection activeCell="A7" sqref="A7:BC7"/>
    </sheetView>
  </sheetViews>
  <sheetFormatPr defaultColWidth="9.140625" defaultRowHeight="15"/>
  <cols>
    <col min="1" max="1" width="14.00390625" style="50" customWidth="1"/>
    <col min="2" max="2" width="47.8515625" style="39" customWidth="1"/>
    <col min="3" max="3" width="10.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2"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24" customHeight="1">
      <c r="A4" s="84" t="s">
        <v>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23.25" customHeight="1">
      <c r="A5" s="84" t="s">
        <v>60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119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8" customFormat="1" ht="81" customHeight="1">
      <c r="A8" s="44"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9"/>
      <c r="IF8" s="9"/>
      <c r="IG8" s="9"/>
      <c r="IH8" s="9"/>
      <c r="II8" s="9"/>
    </row>
    <row r="9" spans="1:243" s="10"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90" customHeight="1">
      <c r="A11" s="45" t="s">
        <v>0</v>
      </c>
      <c r="B11" s="45" t="s">
        <v>18</v>
      </c>
      <c r="C11" s="45" t="s">
        <v>1</v>
      </c>
      <c r="D11" s="45" t="s">
        <v>19</v>
      </c>
      <c r="E11" s="45" t="s">
        <v>20</v>
      </c>
      <c r="F11" s="45" t="s">
        <v>51</v>
      </c>
      <c r="G11" s="45"/>
      <c r="H11" s="45"/>
      <c r="I11" s="45" t="s">
        <v>21</v>
      </c>
      <c r="J11" s="45" t="s">
        <v>22</v>
      </c>
      <c r="K11" s="45" t="s">
        <v>23</v>
      </c>
      <c r="L11" s="45" t="s">
        <v>24</v>
      </c>
      <c r="M11" s="57" t="s">
        <v>58</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59</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85.5">
      <c r="A13" s="47">
        <v>1</v>
      </c>
      <c r="B13" s="74" t="s">
        <v>61</v>
      </c>
      <c r="C13" s="16"/>
      <c r="D13" s="73">
        <v>1035</v>
      </c>
      <c r="E13" s="75" t="s">
        <v>80</v>
      </c>
      <c r="F13" s="53"/>
      <c r="G13" s="23"/>
      <c r="H13" s="18"/>
      <c r="I13" s="17" t="s">
        <v>37</v>
      </c>
      <c r="J13" s="19">
        <f aca="true" t="shared" si="0" ref="J13:J67">IF(I13="Less(-)",-1,1)</f>
        <v>1</v>
      </c>
      <c r="K13" s="20" t="s">
        <v>47</v>
      </c>
      <c r="L13" s="20" t="s">
        <v>7</v>
      </c>
      <c r="M13" s="59"/>
      <c r="N13" s="60"/>
      <c r="O13" s="60"/>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f>
        <v>0</v>
      </c>
      <c r="BB13" s="64">
        <f>BA13+SUM(N13:AZ13)</f>
        <v>0</v>
      </c>
      <c r="BC13" s="65" t="str">
        <f>SpellNumber(L13,BB13)</f>
        <v>INR Zero Only</v>
      </c>
      <c r="IE13" s="22">
        <v>1.01</v>
      </c>
      <c r="IF13" s="22" t="s">
        <v>38</v>
      </c>
      <c r="IG13" s="22" t="s">
        <v>35</v>
      </c>
      <c r="IH13" s="22">
        <v>123.223</v>
      </c>
      <c r="II13" s="22" t="s">
        <v>36</v>
      </c>
    </row>
    <row r="14" spans="1:243" s="21" customFormat="1" ht="57">
      <c r="A14" s="47">
        <v>2</v>
      </c>
      <c r="B14" s="74" t="s">
        <v>83</v>
      </c>
      <c r="C14" s="16"/>
      <c r="D14" s="73">
        <v>21.39</v>
      </c>
      <c r="E14" s="75" t="s">
        <v>53</v>
      </c>
      <c r="F14" s="53"/>
      <c r="G14" s="23"/>
      <c r="H14" s="23"/>
      <c r="I14" s="17" t="s">
        <v>37</v>
      </c>
      <c r="J14" s="19">
        <f t="shared" si="0"/>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aca="true" t="shared" si="1" ref="BA14:BA67">total_amount_ba($B$2,$D$2,D14,F14,J14,K14,M14)</f>
        <v>0</v>
      </c>
      <c r="BB14" s="64">
        <f aca="true" t="shared" si="2" ref="BB14:BB26">BA14+SUM(N14:AZ14)</f>
        <v>0</v>
      </c>
      <c r="BC14" s="65" t="str">
        <f aca="true" t="shared" si="3" ref="BC14:BC67">SpellNumber(L14,BB14)</f>
        <v>INR Zero Only</v>
      </c>
      <c r="IE14" s="22">
        <v>1.02</v>
      </c>
      <c r="IF14" s="22" t="s">
        <v>39</v>
      </c>
      <c r="IG14" s="22" t="s">
        <v>40</v>
      </c>
      <c r="IH14" s="22">
        <v>213</v>
      </c>
      <c r="II14" s="22" t="s">
        <v>36</v>
      </c>
    </row>
    <row r="15" spans="1:243" s="21" customFormat="1" ht="71.25">
      <c r="A15" s="47">
        <v>3</v>
      </c>
      <c r="B15" s="74" t="s">
        <v>84</v>
      </c>
      <c r="C15" s="16"/>
      <c r="D15" s="73">
        <v>17.28</v>
      </c>
      <c r="E15" s="75" t="s">
        <v>53</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64">
        <f t="shared" si="2"/>
        <v>0</v>
      </c>
      <c r="BC15" s="65" t="str">
        <f t="shared" si="3"/>
        <v>INR Zero Only</v>
      </c>
      <c r="IE15" s="22">
        <v>2</v>
      </c>
      <c r="IF15" s="22" t="s">
        <v>34</v>
      </c>
      <c r="IG15" s="22" t="s">
        <v>41</v>
      </c>
      <c r="IH15" s="22">
        <v>10</v>
      </c>
      <c r="II15" s="22" t="s">
        <v>36</v>
      </c>
    </row>
    <row r="16" spans="1:243" s="21" customFormat="1" ht="85.5">
      <c r="A16" s="47">
        <v>4</v>
      </c>
      <c r="B16" s="74" t="s">
        <v>85</v>
      </c>
      <c r="C16" s="16"/>
      <c r="D16" s="73">
        <v>91.13</v>
      </c>
      <c r="E16" s="75" t="s">
        <v>53</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3</v>
      </c>
      <c r="IF16" s="22" t="s">
        <v>42</v>
      </c>
      <c r="IG16" s="22" t="s">
        <v>43</v>
      </c>
      <c r="IH16" s="22">
        <v>10</v>
      </c>
      <c r="II16" s="22" t="s">
        <v>36</v>
      </c>
    </row>
    <row r="17" spans="1:243" s="21" customFormat="1" ht="85.5">
      <c r="A17" s="47">
        <v>5</v>
      </c>
      <c r="B17" s="74" t="s">
        <v>86</v>
      </c>
      <c r="C17" s="16"/>
      <c r="D17" s="73">
        <v>29.1</v>
      </c>
      <c r="E17" s="75" t="s">
        <v>53</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1.01</v>
      </c>
      <c r="IF17" s="22" t="s">
        <v>38</v>
      </c>
      <c r="IG17" s="22" t="s">
        <v>35</v>
      </c>
      <c r="IH17" s="22">
        <v>123.223</v>
      </c>
      <c r="II17" s="22" t="s">
        <v>36</v>
      </c>
    </row>
    <row r="18" spans="1:243" s="21" customFormat="1" ht="185.25">
      <c r="A18" s="47">
        <v>6</v>
      </c>
      <c r="B18" s="74" t="s">
        <v>87</v>
      </c>
      <c r="C18" s="16"/>
      <c r="D18" s="73">
        <v>243.05</v>
      </c>
      <c r="E18" s="75" t="s">
        <v>53</v>
      </c>
      <c r="F18" s="53"/>
      <c r="G18" s="23"/>
      <c r="H18" s="23"/>
      <c r="I18" s="17" t="s">
        <v>37</v>
      </c>
      <c r="J18" s="19">
        <f t="shared" si="0"/>
        <v>1</v>
      </c>
      <c r="K18" s="20" t="s">
        <v>47</v>
      </c>
      <c r="L18" s="20" t="s">
        <v>7</v>
      </c>
      <c r="M18" s="59"/>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6"/>
      <c r="AV18" s="63"/>
      <c r="AW18" s="63"/>
      <c r="AX18" s="63"/>
      <c r="AY18" s="63"/>
      <c r="AZ18" s="63"/>
      <c r="BA18" s="64">
        <f t="shared" si="1"/>
        <v>0</v>
      </c>
      <c r="BB18" s="64">
        <f t="shared" si="2"/>
        <v>0</v>
      </c>
      <c r="BC18" s="65" t="str">
        <f t="shared" si="3"/>
        <v>INR Zero Only</v>
      </c>
      <c r="IE18" s="22">
        <v>1.02</v>
      </c>
      <c r="IF18" s="22" t="s">
        <v>39</v>
      </c>
      <c r="IG18" s="22" t="s">
        <v>40</v>
      </c>
      <c r="IH18" s="22">
        <v>213</v>
      </c>
      <c r="II18" s="22" t="s">
        <v>36</v>
      </c>
    </row>
    <row r="19" spans="1:243" s="21" customFormat="1" ht="85.5">
      <c r="A19" s="47">
        <v>7</v>
      </c>
      <c r="B19" s="74" t="s">
        <v>62</v>
      </c>
      <c r="C19" s="16"/>
      <c r="D19" s="73">
        <v>170.43</v>
      </c>
      <c r="E19" s="75" t="s">
        <v>53</v>
      </c>
      <c r="F19" s="53"/>
      <c r="G19" s="23"/>
      <c r="H19" s="23"/>
      <c r="I19" s="17" t="s">
        <v>37</v>
      </c>
      <c r="J19" s="19">
        <f>IF(I19="Less(-)",-1,1)</f>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total_amount_ba($B$2,$D$2,D19,F19,J19,K19,M19)</f>
        <v>0</v>
      </c>
      <c r="BB19" s="64">
        <f>BA19+SUM(N19:AZ19)</f>
        <v>0</v>
      </c>
      <c r="BC19" s="65" t="str">
        <f>SpellNumber(L19,BB19)</f>
        <v>INR Zero Only</v>
      </c>
      <c r="IE19" s="22"/>
      <c r="IF19" s="22"/>
      <c r="IG19" s="22"/>
      <c r="IH19" s="22"/>
      <c r="II19" s="22"/>
    </row>
    <row r="20" spans="1:243" s="21" customFormat="1" ht="85.5">
      <c r="A20" s="47">
        <v>8</v>
      </c>
      <c r="B20" s="74" t="s">
        <v>63</v>
      </c>
      <c r="C20" s="16"/>
      <c r="D20" s="73">
        <v>2175</v>
      </c>
      <c r="E20" s="75" t="s">
        <v>80</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71.25">
      <c r="A21" s="47">
        <v>9</v>
      </c>
      <c r="B21" s="74" t="s">
        <v>88</v>
      </c>
      <c r="C21" s="16"/>
      <c r="D21" s="73">
        <v>231.23</v>
      </c>
      <c r="E21" s="75" t="s">
        <v>53</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99.75">
      <c r="A22" s="47">
        <v>10</v>
      </c>
      <c r="B22" s="74" t="s">
        <v>89</v>
      </c>
      <c r="C22" s="16"/>
      <c r="D22" s="73">
        <v>44.01</v>
      </c>
      <c r="E22" s="75" t="s">
        <v>53</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128.25">
      <c r="A23" s="47">
        <v>11</v>
      </c>
      <c r="B23" s="74" t="s">
        <v>64</v>
      </c>
      <c r="C23" s="16"/>
      <c r="D23" s="73">
        <v>183.08</v>
      </c>
      <c r="E23" s="75" t="s">
        <v>53</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128.25">
      <c r="A24" s="47">
        <v>12</v>
      </c>
      <c r="B24" s="74" t="s">
        <v>90</v>
      </c>
      <c r="C24" s="16"/>
      <c r="D24" s="73">
        <v>42.52</v>
      </c>
      <c r="E24" s="75" t="s">
        <v>53</v>
      </c>
      <c r="F24" s="53"/>
      <c r="G24" s="23"/>
      <c r="H24" s="23"/>
      <c r="I24" s="17" t="s">
        <v>37</v>
      </c>
      <c r="J24" s="19">
        <f t="shared" si="0"/>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4">
        <f t="shared" si="2"/>
        <v>0</v>
      </c>
      <c r="BC24" s="65" t="str">
        <f t="shared" si="3"/>
        <v>INR Zero Only</v>
      </c>
      <c r="IE24" s="22">
        <v>2</v>
      </c>
      <c r="IF24" s="22" t="s">
        <v>34</v>
      </c>
      <c r="IG24" s="22" t="s">
        <v>41</v>
      </c>
      <c r="IH24" s="22">
        <v>10</v>
      </c>
      <c r="II24" s="22" t="s">
        <v>36</v>
      </c>
    </row>
    <row r="25" spans="1:243" s="21" customFormat="1" ht="242.25">
      <c r="A25" s="47">
        <v>13</v>
      </c>
      <c r="B25" s="76" t="s">
        <v>91</v>
      </c>
      <c r="C25" s="16"/>
      <c r="D25" s="73">
        <v>128.86</v>
      </c>
      <c r="E25" s="75" t="s">
        <v>53</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3</v>
      </c>
      <c r="IF25" s="22" t="s">
        <v>42</v>
      </c>
      <c r="IG25" s="22" t="s">
        <v>43</v>
      </c>
      <c r="IH25" s="22">
        <v>10</v>
      </c>
      <c r="II25" s="22" t="s">
        <v>36</v>
      </c>
    </row>
    <row r="26" spans="1:243" s="21" customFormat="1" ht="285">
      <c r="A26" s="47">
        <v>14</v>
      </c>
      <c r="B26" s="76" t="s">
        <v>92</v>
      </c>
      <c r="C26" s="16"/>
      <c r="D26" s="73">
        <v>83.12</v>
      </c>
      <c r="E26" s="75" t="s">
        <v>53</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1.01</v>
      </c>
      <c r="IF26" s="22" t="s">
        <v>38</v>
      </c>
      <c r="IG26" s="22" t="s">
        <v>35</v>
      </c>
      <c r="IH26" s="22">
        <v>123.223</v>
      </c>
      <c r="II26" s="22" t="s">
        <v>36</v>
      </c>
    </row>
    <row r="27" spans="1:243" s="21" customFormat="1" ht="85.5">
      <c r="A27" s="47">
        <v>15</v>
      </c>
      <c r="B27" s="74" t="s">
        <v>93</v>
      </c>
      <c r="C27" s="16"/>
      <c r="D27" s="73">
        <v>6382.96</v>
      </c>
      <c r="E27" s="75" t="s">
        <v>81</v>
      </c>
      <c r="F27" s="4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aca="true" t="shared" si="4" ref="BB27:BB67">BA27+SUM(N27:AZ27)</f>
        <v>0</v>
      </c>
      <c r="BC27" s="65" t="str">
        <f t="shared" si="3"/>
        <v>INR Zero Only</v>
      </c>
      <c r="IE27" s="22"/>
      <c r="IF27" s="22"/>
      <c r="IG27" s="22"/>
      <c r="IH27" s="22"/>
      <c r="II27" s="22"/>
    </row>
    <row r="28" spans="1:243" s="21" customFormat="1" ht="185.25">
      <c r="A28" s="47">
        <v>16</v>
      </c>
      <c r="B28" s="74" t="s">
        <v>94</v>
      </c>
      <c r="C28" s="16"/>
      <c r="D28" s="73">
        <v>161.18</v>
      </c>
      <c r="E28" s="75" t="s">
        <v>80</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t="shared" si="4"/>
        <v>0</v>
      </c>
      <c r="BC28" s="65" t="str">
        <f t="shared" si="3"/>
        <v>INR Zero Only</v>
      </c>
      <c r="IE28" s="22"/>
      <c r="IF28" s="22"/>
      <c r="IG28" s="22"/>
      <c r="IH28" s="22"/>
      <c r="II28" s="22"/>
    </row>
    <row r="29" spans="1:243" s="21" customFormat="1" ht="114">
      <c r="A29" s="47">
        <v>17</v>
      </c>
      <c r="B29" s="74" t="s">
        <v>65</v>
      </c>
      <c r="C29" s="16"/>
      <c r="D29" s="73">
        <v>620.1</v>
      </c>
      <c r="E29" s="75" t="s">
        <v>80</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71.25">
      <c r="A30" s="47">
        <v>18</v>
      </c>
      <c r="B30" s="74" t="s">
        <v>66</v>
      </c>
      <c r="C30" s="16"/>
      <c r="D30" s="73">
        <v>200.2</v>
      </c>
      <c r="E30" s="75" t="s">
        <v>55</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99.75">
      <c r="A31" s="47">
        <v>19</v>
      </c>
      <c r="B31" s="74" t="s">
        <v>67</v>
      </c>
      <c r="C31" s="16"/>
      <c r="D31" s="73">
        <v>140</v>
      </c>
      <c r="E31" s="75" t="s">
        <v>55</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171">
      <c r="A32" s="47">
        <v>20</v>
      </c>
      <c r="B32" s="74" t="s">
        <v>68</v>
      </c>
      <c r="C32" s="16"/>
      <c r="D32" s="73">
        <v>69.54</v>
      </c>
      <c r="E32" s="75" t="s">
        <v>82</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142.5">
      <c r="A33" s="47">
        <v>21</v>
      </c>
      <c r="B33" s="74" t="s">
        <v>69</v>
      </c>
      <c r="C33" s="16"/>
      <c r="D33" s="73">
        <v>360.1</v>
      </c>
      <c r="E33" s="75" t="s">
        <v>53</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85.5">
      <c r="A34" s="47">
        <v>22</v>
      </c>
      <c r="B34" s="74" t="s">
        <v>95</v>
      </c>
      <c r="C34" s="16"/>
      <c r="D34" s="73">
        <v>65.99</v>
      </c>
      <c r="E34" s="75" t="s">
        <v>53</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85.5">
      <c r="A35" s="47">
        <v>23</v>
      </c>
      <c r="B35" s="74" t="s">
        <v>70</v>
      </c>
      <c r="C35" s="16"/>
      <c r="D35" s="73">
        <v>966.5</v>
      </c>
      <c r="E35" s="75" t="s">
        <v>52</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158.25">
      <c r="A36" s="47">
        <v>24</v>
      </c>
      <c r="B36" s="74" t="s">
        <v>96</v>
      </c>
      <c r="C36" s="16"/>
      <c r="D36" s="73">
        <v>81.99</v>
      </c>
      <c r="E36" s="75" t="s">
        <v>55</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213.75">
      <c r="A37" s="47">
        <v>25</v>
      </c>
      <c r="B37" s="74" t="s">
        <v>97</v>
      </c>
      <c r="C37" s="16"/>
      <c r="D37" s="73">
        <v>383.33</v>
      </c>
      <c r="E37" s="75" t="s">
        <v>52</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199.5">
      <c r="A38" s="47">
        <v>26</v>
      </c>
      <c r="B38" s="74" t="s">
        <v>98</v>
      </c>
      <c r="C38" s="16"/>
      <c r="D38" s="73">
        <v>578.26</v>
      </c>
      <c r="E38" s="75" t="s">
        <v>52</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114">
      <c r="A39" s="47">
        <v>27</v>
      </c>
      <c r="B39" s="74" t="s">
        <v>99</v>
      </c>
      <c r="C39" s="16"/>
      <c r="D39" s="73">
        <v>40</v>
      </c>
      <c r="E39" s="75" t="s">
        <v>52</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114">
      <c r="A40" s="47">
        <v>28</v>
      </c>
      <c r="B40" s="74" t="s">
        <v>100</v>
      </c>
      <c r="C40" s="16"/>
      <c r="D40" s="73">
        <v>378.69</v>
      </c>
      <c r="E40" s="75" t="s">
        <v>80</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71.25">
      <c r="A41" s="47">
        <v>29</v>
      </c>
      <c r="B41" s="74" t="s">
        <v>71</v>
      </c>
      <c r="C41" s="16"/>
      <c r="D41" s="73">
        <v>161.25</v>
      </c>
      <c r="E41" s="75" t="s">
        <v>80</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142.5">
      <c r="A42" s="47">
        <v>30</v>
      </c>
      <c r="B42" s="74" t="s">
        <v>101</v>
      </c>
      <c r="C42" s="16"/>
      <c r="D42" s="73">
        <v>766.4</v>
      </c>
      <c r="E42" s="75" t="s">
        <v>80</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128.25">
      <c r="A43" s="47">
        <v>31</v>
      </c>
      <c r="B43" s="74" t="s">
        <v>102</v>
      </c>
      <c r="C43" s="16"/>
      <c r="D43" s="73">
        <v>766.4</v>
      </c>
      <c r="E43" s="75" t="s">
        <v>80</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142.5">
      <c r="A44" s="47">
        <v>32</v>
      </c>
      <c r="B44" s="74" t="s">
        <v>103</v>
      </c>
      <c r="C44" s="16"/>
      <c r="D44" s="73">
        <v>766.4</v>
      </c>
      <c r="E44" s="75" t="s">
        <v>80</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142.5">
      <c r="A45" s="47">
        <v>33</v>
      </c>
      <c r="B45" s="74" t="s">
        <v>104</v>
      </c>
      <c r="C45" s="16"/>
      <c r="D45" s="73">
        <v>35.4</v>
      </c>
      <c r="E45" s="75" t="s">
        <v>80</v>
      </c>
      <c r="F45" s="43"/>
      <c r="G45" s="23"/>
      <c r="H45" s="23"/>
      <c r="I45" s="17" t="s">
        <v>37</v>
      </c>
      <c r="J45" s="19">
        <f t="shared" si="0"/>
        <v>1</v>
      </c>
      <c r="K45" s="20" t="s">
        <v>47</v>
      </c>
      <c r="L45" s="20" t="s">
        <v>7</v>
      </c>
      <c r="M45" s="59"/>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4">
        <f t="shared" si="4"/>
        <v>0</v>
      </c>
      <c r="BC45" s="65" t="str">
        <f t="shared" si="3"/>
        <v>INR Zero Only</v>
      </c>
      <c r="IE45" s="22"/>
      <c r="IF45" s="22"/>
      <c r="IG45" s="22"/>
      <c r="IH45" s="22"/>
      <c r="II45" s="22"/>
    </row>
    <row r="46" spans="1:243" s="21" customFormat="1" ht="256.5">
      <c r="A46" s="47">
        <v>34</v>
      </c>
      <c r="B46" s="74" t="s">
        <v>72</v>
      </c>
      <c r="C46" s="16"/>
      <c r="D46" s="73">
        <v>751.74</v>
      </c>
      <c r="E46" s="75" t="s">
        <v>80</v>
      </c>
      <c r="F46" s="43"/>
      <c r="G46" s="23"/>
      <c r="H46" s="23"/>
      <c r="I46" s="17" t="s">
        <v>37</v>
      </c>
      <c r="J46" s="19">
        <f t="shared" si="0"/>
        <v>1</v>
      </c>
      <c r="K46" s="20" t="s">
        <v>47</v>
      </c>
      <c r="L46" s="20" t="s">
        <v>7</v>
      </c>
      <c r="M46" s="59"/>
      <c r="N46" s="60"/>
      <c r="O46" s="60"/>
      <c r="P46" s="61"/>
      <c r="Q46" s="60"/>
      <c r="R46" s="60"/>
      <c r="S46" s="62"/>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 t="shared" si="1"/>
        <v>0</v>
      </c>
      <c r="BB46" s="64">
        <f t="shared" si="4"/>
        <v>0</v>
      </c>
      <c r="BC46" s="65" t="str">
        <f t="shared" si="3"/>
        <v>INR Zero Only</v>
      </c>
      <c r="IE46" s="22"/>
      <c r="IF46" s="22"/>
      <c r="IG46" s="22"/>
      <c r="IH46" s="22"/>
      <c r="II46" s="22"/>
    </row>
    <row r="47" spans="1:243" s="21" customFormat="1" ht="71.25">
      <c r="A47" s="47">
        <v>35</v>
      </c>
      <c r="B47" s="74" t="s">
        <v>105</v>
      </c>
      <c r="C47" s="16"/>
      <c r="D47" s="73">
        <v>220.8</v>
      </c>
      <c r="E47" s="75" t="s">
        <v>53</v>
      </c>
      <c r="F47" s="43"/>
      <c r="G47" s="23"/>
      <c r="H47" s="23"/>
      <c r="I47" s="17" t="s">
        <v>37</v>
      </c>
      <c r="J47" s="19">
        <f t="shared" si="0"/>
        <v>1</v>
      </c>
      <c r="K47" s="20" t="s">
        <v>47</v>
      </c>
      <c r="L47" s="20" t="s">
        <v>7</v>
      </c>
      <c r="M47" s="59"/>
      <c r="N47" s="60"/>
      <c r="O47" s="60"/>
      <c r="P47" s="61"/>
      <c r="Q47" s="60"/>
      <c r="R47" s="60"/>
      <c r="S47" s="62"/>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1"/>
        <v>0</v>
      </c>
      <c r="BB47" s="64">
        <f t="shared" si="4"/>
        <v>0</v>
      </c>
      <c r="BC47" s="65" t="str">
        <f t="shared" si="3"/>
        <v>INR Zero Only</v>
      </c>
      <c r="IE47" s="22"/>
      <c r="IF47" s="22"/>
      <c r="IG47" s="22"/>
      <c r="IH47" s="22"/>
      <c r="II47" s="22"/>
    </row>
    <row r="48" spans="1:243" s="21" customFormat="1" ht="85.5">
      <c r="A48" s="47">
        <v>36</v>
      </c>
      <c r="B48" s="74" t="s">
        <v>73</v>
      </c>
      <c r="C48" s="16"/>
      <c r="D48" s="73">
        <v>220.8</v>
      </c>
      <c r="E48" s="75" t="s">
        <v>53</v>
      </c>
      <c r="F48" s="43"/>
      <c r="G48" s="23"/>
      <c r="H48" s="23"/>
      <c r="I48" s="17" t="s">
        <v>37</v>
      </c>
      <c r="J48" s="19">
        <f t="shared" si="0"/>
        <v>1</v>
      </c>
      <c r="K48" s="20" t="s">
        <v>47</v>
      </c>
      <c r="L48" s="20" t="s">
        <v>7</v>
      </c>
      <c r="M48" s="59"/>
      <c r="N48" s="60"/>
      <c r="O48" s="60"/>
      <c r="P48" s="61"/>
      <c r="Q48" s="60"/>
      <c r="R48" s="60"/>
      <c r="S48" s="62"/>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 t="shared" si="1"/>
        <v>0</v>
      </c>
      <c r="BB48" s="64">
        <f t="shared" si="4"/>
        <v>0</v>
      </c>
      <c r="BC48" s="65" t="str">
        <f t="shared" si="3"/>
        <v>INR Zero Only</v>
      </c>
      <c r="IE48" s="22"/>
      <c r="IF48" s="22"/>
      <c r="IG48" s="22"/>
      <c r="IH48" s="22"/>
      <c r="II48" s="22"/>
    </row>
    <row r="49" spans="1:243" s="21" customFormat="1" ht="71.25">
      <c r="A49" s="47">
        <v>37</v>
      </c>
      <c r="B49" s="74" t="s">
        <v>74</v>
      </c>
      <c r="C49" s="16"/>
      <c r="D49" s="73">
        <v>220.8</v>
      </c>
      <c r="E49" s="75" t="s">
        <v>53</v>
      </c>
      <c r="F49" s="43"/>
      <c r="G49" s="23"/>
      <c r="H49" s="23"/>
      <c r="I49" s="17" t="s">
        <v>37</v>
      </c>
      <c r="J49" s="19">
        <f t="shared" si="0"/>
        <v>1</v>
      </c>
      <c r="K49" s="20" t="s">
        <v>47</v>
      </c>
      <c r="L49" s="20" t="s">
        <v>7</v>
      </c>
      <c r="M49" s="59"/>
      <c r="N49" s="60"/>
      <c r="O49" s="60"/>
      <c r="P49" s="61"/>
      <c r="Q49" s="60"/>
      <c r="R49" s="60"/>
      <c r="S49" s="62"/>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4">
        <f t="shared" si="1"/>
        <v>0</v>
      </c>
      <c r="BB49" s="64">
        <f t="shared" si="4"/>
        <v>0</v>
      </c>
      <c r="BC49" s="65" t="str">
        <f t="shared" si="3"/>
        <v>INR Zero Only</v>
      </c>
      <c r="IE49" s="22"/>
      <c r="IF49" s="22"/>
      <c r="IG49" s="22"/>
      <c r="IH49" s="22"/>
      <c r="II49" s="22"/>
    </row>
    <row r="50" spans="1:243" s="21" customFormat="1" ht="142.5">
      <c r="A50" s="47">
        <v>38</v>
      </c>
      <c r="B50" s="74" t="s">
        <v>75</v>
      </c>
      <c r="C50" s="16"/>
      <c r="D50" s="73">
        <v>736</v>
      </c>
      <c r="E50" s="75" t="s">
        <v>80</v>
      </c>
      <c r="F50" s="43"/>
      <c r="G50" s="23"/>
      <c r="H50" s="23"/>
      <c r="I50" s="17" t="s">
        <v>37</v>
      </c>
      <c r="J50" s="19">
        <f t="shared" si="0"/>
        <v>1</v>
      </c>
      <c r="K50" s="20" t="s">
        <v>47</v>
      </c>
      <c r="L50" s="20" t="s">
        <v>7</v>
      </c>
      <c r="M50" s="59"/>
      <c r="N50" s="60"/>
      <c r="O50" s="60"/>
      <c r="P50" s="61"/>
      <c r="Q50" s="60"/>
      <c r="R50" s="60"/>
      <c r="S50" s="62"/>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1"/>
        <v>0</v>
      </c>
      <c r="BB50" s="64">
        <f t="shared" si="4"/>
        <v>0</v>
      </c>
      <c r="BC50" s="65" t="str">
        <f t="shared" si="3"/>
        <v>INR Zero Only</v>
      </c>
      <c r="IE50" s="22"/>
      <c r="IF50" s="22"/>
      <c r="IG50" s="22"/>
      <c r="IH50" s="22"/>
      <c r="II50" s="22"/>
    </row>
    <row r="51" spans="1:243" s="21" customFormat="1" ht="156.75">
      <c r="A51" s="47">
        <v>39</v>
      </c>
      <c r="B51" s="74" t="s">
        <v>76</v>
      </c>
      <c r="C51" s="16"/>
      <c r="D51" s="73">
        <v>2</v>
      </c>
      <c r="E51" s="75" t="s">
        <v>54</v>
      </c>
      <c r="F51" s="43"/>
      <c r="G51" s="23"/>
      <c r="H51" s="23"/>
      <c r="I51" s="17" t="s">
        <v>37</v>
      </c>
      <c r="J51" s="19">
        <f t="shared" si="0"/>
        <v>1</v>
      </c>
      <c r="K51" s="20" t="s">
        <v>47</v>
      </c>
      <c r="L51" s="20" t="s">
        <v>7</v>
      </c>
      <c r="M51" s="59"/>
      <c r="N51" s="60"/>
      <c r="O51" s="60"/>
      <c r="P51" s="61"/>
      <c r="Q51" s="60"/>
      <c r="R51" s="60"/>
      <c r="S51" s="62"/>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4">
        <f t="shared" si="1"/>
        <v>0</v>
      </c>
      <c r="BB51" s="64">
        <f t="shared" si="4"/>
        <v>0</v>
      </c>
      <c r="BC51" s="65" t="str">
        <f t="shared" si="3"/>
        <v>INR Zero Only</v>
      </c>
      <c r="IE51" s="22"/>
      <c r="IF51" s="22"/>
      <c r="IG51" s="22"/>
      <c r="IH51" s="22"/>
      <c r="II51" s="22"/>
    </row>
    <row r="52" spans="1:243" s="21" customFormat="1" ht="313.5">
      <c r="A52" s="47">
        <v>40</v>
      </c>
      <c r="B52" s="74" t="s">
        <v>77</v>
      </c>
      <c r="C52" s="16"/>
      <c r="D52" s="73">
        <v>2</v>
      </c>
      <c r="E52" s="75" t="s">
        <v>54</v>
      </c>
      <c r="F52" s="43"/>
      <c r="G52" s="23"/>
      <c r="H52" s="23"/>
      <c r="I52" s="17" t="s">
        <v>37</v>
      </c>
      <c r="J52" s="19">
        <f t="shared" si="0"/>
        <v>1</v>
      </c>
      <c r="K52" s="20" t="s">
        <v>47</v>
      </c>
      <c r="L52" s="20" t="s">
        <v>7</v>
      </c>
      <c r="M52" s="59"/>
      <c r="N52" s="60"/>
      <c r="O52" s="60"/>
      <c r="P52" s="61"/>
      <c r="Q52" s="60"/>
      <c r="R52" s="60"/>
      <c r="S52" s="62"/>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1"/>
        <v>0</v>
      </c>
      <c r="BB52" s="64">
        <f t="shared" si="4"/>
        <v>0</v>
      </c>
      <c r="BC52" s="65" t="str">
        <f t="shared" si="3"/>
        <v>INR Zero Only</v>
      </c>
      <c r="IE52" s="22"/>
      <c r="IF52" s="22"/>
      <c r="IG52" s="22"/>
      <c r="IH52" s="22"/>
      <c r="II52" s="22"/>
    </row>
    <row r="53" spans="1:243" s="21" customFormat="1" ht="199.5">
      <c r="A53" s="47">
        <v>41</v>
      </c>
      <c r="B53" s="74" t="s">
        <v>106</v>
      </c>
      <c r="C53" s="16"/>
      <c r="D53" s="73">
        <v>2</v>
      </c>
      <c r="E53" s="75" t="s">
        <v>54</v>
      </c>
      <c r="F53" s="43"/>
      <c r="G53" s="23"/>
      <c r="H53" s="23"/>
      <c r="I53" s="17" t="s">
        <v>37</v>
      </c>
      <c r="J53" s="19">
        <f t="shared" si="0"/>
        <v>1</v>
      </c>
      <c r="K53" s="20" t="s">
        <v>47</v>
      </c>
      <c r="L53" s="20" t="s">
        <v>7</v>
      </c>
      <c r="M53" s="59"/>
      <c r="N53" s="60"/>
      <c r="O53" s="60"/>
      <c r="P53" s="61"/>
      <c r="Q53" s="60"/>
      <c r="R53" s="60"/>
      <c r="S53" s="62"/>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4">
        <f t="shared" si="1"/>
        <v>0</v>
      </c>
      <c r="BB53" s="64">
        <f t="shared" si="4"/>
        <v>0</v>
      </c>
      <c r="BC53" s="65" t="str">
        <f t="shared" si="3"/>
        <v>INR Zero Only</v>
      </c>
      <c r="IE53" s="22"/>
      <c r="IF53" s="22"/>
      <c r="IG53" s="22"/>
      <c r="IH53" s="22"/>
      <c r="II53" s="22"/>
    </row>
    <row r="54" spans="1:243" s="21" customFormat="1" ht="85.5">
      <c r="A54" s="47">
        <v>42</v>
      </c>
      <c r="B54" s="74" t="s">
        <v>107</v>
      </c>
      <c r="C54" s="16"/>
      <c r="D54" s="73">
        <v>1</v>
      </c>
      <c r="E54" s="75" t="s">
        <v>54</v>
      </c>
      <c r="F54" s="43"/>
      <c r="G54" s="23"/>
      <c r="H54" s="23"/>
      <c r="I54" s="17" t="s">
        <v>37</v>
      </c>
      <c r="J54" s="19">
        <f t="shared" si="0"/>
        <v>1</v>
      </c>
      <c r="K54" s="20" t="s">
        <v>47</v>
      </c>
      <c r="L54" s="20" t="s">
        <v>7</v>
      </c>
      <c r="M54" s="59"/>
      <c r="N54" s="60"/>
      <c r="O54" s="60"/>
      <c r="P54" s="61"/>
      <c r="Q54" s="60"/>
      <c r="R54" s="60"/>
      <c r="S54" s="62"/>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4">
        <f t="shared" si="1"/>
        <v>0</v>
      </c>
      <c r="BB54" s="64">
        <f t="shared" si="4"/>
        <v>0</v>
      </c>
      <c r="BC54" s="65" t="str">
        <f t="shared" si="3"/>
        <v>INR Zero Only</v>
      </c>
      <c r="IE54" s="22"/>
      <c r="IF54" s="22"/>
      <c r="IG54" s="22"/>
      <c r="IH54" s="22"/>
      <c r="II54" s="22"/>
    </row>
    <row r="55" spans="1:243" s="21" customFormat="1" ht="99.75">
      <c r="A55" s="47">
        <v>43</v>
      </c>
      <c r="B55" s="74" t="s">
        <v>108</v>
      </c>
      <c r="C55" s="16"/>
      <c r="D55" s="73">
        <v>1</v>
      </c>
      <c r="E55" s="75" t="s">
        <v>54</v>
      </c>
      <c r="F55" s="43"/>
      <c r="G55" s="23"/>
      <c r="H55" s="23"/>
      <c r="I55" s="17" t="s">
        <v>37</v>
      </c>
      <c r="J55" s="19">
        <f t="shared" si="0"/>
        <v>1</v>
      </c>
      <c r="K55" s="20" t="s">
        <v>47</v>
      </c>
      <c r="L55" s="20" t="s">
        <v>7</v>
      </c>
      <c r="M55" s="59"/>
      <c r="N55" s="60"/>
      <c r="O55" s="60"/>
      <c r="P55" s="61"/>
      <c r="Q55" s="60"/>
      <c r="R55" s="60"/>
      <c r="S55" s="62"/>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4">
        <f t="shared" si="1"/>
        <v>0</v>
      </c>
      <c r="BB55" s="64">
        <f t="shared" si="4"/>
        <v>0</v>
      </c>
      <c r="BC55" s="65" t="str">
        <f t="shared" si="3"/>
        <v>INR Zero Only</v>
      </c>
      <c r="IE55" s="22"/>
      <c r="IF55" s="22"/>
      <c r="IG55" s="22"/>
      <c r="IH55" s="22"/>
      <c r="II55" s="22"/>
    </row>
    <row r="56" spans="1:243" s="21" customFormat="1" ht="71.25">
      <c r="A56" s="47">
        <v>44</v>
      </c>
      <c r="B56" s="74" t="s">
        <v>109</v>
      </c>
      <c r="C56" s="16"/>
      <c r="D56" s="73">
        <v>12</v>
      </c>
      <c r="E56" s="75" t="s">
        <v>54</v>
      </c>
      <c r="F56" s="43"/>
      <c r="G56" s="23"/>
      <c r="H56" s="23"/>
      <c r="I56" s="17" t="s">
        <v>37</v>
      </c>
      <c r="J56" s="19">
        <f t="shared" si="0"/>
        <v>1</v>
      </c>
      <c r="K56" s="20" t="s">
        <v>47</v>
      </c>
      <c r="L56" s="20" t="s">
        <v>7</v>
      </c>
      <c r="M56" s="59"/>
      <c r="N56" s="60"/>
      <c r="O56" s="60"/>
      <c r="P56" s="61"/>
      <c r="Q56" s="60"/>
      <c r="R56" s="60"/>
      <c r="S56" s="62"/>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4">
        <f t="shared" si="1"/>
        <v>0</v>
      </c>
      <c r="BB56" s="64">
        <f t="shared" si="4"/>
        <v>0</v>
      </c>
      <c r="BC56" s="65" t="str">
        <f t="shared" si="3"/>
        <v>INR Zero Only</v>
      </c>
      <c r="IE56" s="22"/>
      <c r="IF56" s="22"/>
      <c r="IG56" s="22"/>
      <c r="IH56" s="22"/>
      <c r="II56" s="22"/>
    </row>
    <row r="57" spans="1:243" s="21" customFormat="1" ht="128.25">
      <c r="A57" s="47">
        <v>45</v>
      </c>
      <c r="B57" s="74" t="s">
        <v>78</v>
      </c>
      <c r="C57" s="16"/>
      <c r="D57" s="73">
        <v>12</v>
      </c>
      <c r="E57" s="75" t="s">
        <v>54</v>
      </c>
      <c r="F57" s="43"/>
      <c r="G57" s="23"/>
      <c r="H57" s="23"/>
      <c r="I57" s="17" t="s">
        <v>37</v>
      </c>
      <c r="J57" s="19">
        <f t="shared" si="0"/>
        <v>1</v>
      </c>
      <c r="K57" s="20" t="s">
        <v>47</v>
      </c>
      <c r="L57" s="20" t="s">
        <v>7</v>
      </c>
      <c r="M57" s="59"/>
      <c r="N57" s="60"/>
      <c r="O57" s="60"/>
      <c r="P57" s="61"/>
      <c r="Q57" s="60"/>
      <c r="R57" s="60"/>
      <c r="S57" s="62"/>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4">
        <f t="shared" si="1"/>
        <v>0</v>
      </c>
      <c r="BB57" s="64">
        <f t="shared" si="4"/>
        <v>0</v>
      </c>
      <c r="BC57" s="65" t="str">
        <f t="shared" si="3"/>
        <v>INR Zero Only</v>
      </c>
      <c r="IE57" s="22"/>
      <c r="IF57" s="22"/>
      <c r="IG57" s="22"/>
      <c r="IH57" s="22"/>
      <c r="II57" s="22"/>
    </row>
    <row r="58" spans="1:243" s="21" customFormat="1" ht="156.75">
      <c r="A58" s="47">
        <v>46</v>
      </c>
      <c r="B58" s="74" t="s">
        <v>110</v>
      </c>
      <c r="C58" s="16"/>
      <c r="D58" s="73">
        <v>3</v>
      </c>
      <c r="E58" s="75" t="s">
        <v>54</v>
      </c>
      <c r="F58" s="43"/>
      <c r="G58" s="23"/>
      <c r="H58" s="23"/>
      <c r="I58" s="17" t="s">
        <v>37</v>
      </c>
      <c r="J58" s="19">
        <f t="shared" si="0"/>
        <v>1</v>
      </c>
      <c r="K58" s="20" t="s">
        <v>47</v>
      </c>
      <c r="L58" s="20" t="s">
        <v>7</v>
      </c>
      <c r="M58" s="59"/>
      <c r="N58" s="60"/>
      <c r="O58" s="60"/>
      <c r="P58" s="61"/>
      <c r="Q58" s="60"/>
      <c r="R58" s="60"/>
      <c r="S58" s="62"/>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f t="shared" si="1"/>
        <v>0</v>
      </c>
      <c r="BB58" s="64">
        <f t="shared" si="4"/>
        <v>0</v>
      </c>
      <c r="BC58" s="65" t="str">
        <f t="shared" si="3"/>
        <v>INR Zero Only</v>
      </c>
      <c r="IE58" s="22"/>
      <c r="IF58" s="22"/>
      <c r="IG58" s="22"/>
      <c r="IH58" s="22"/>
      <c r="II58" s="22"/>
    </row>
    <row r="59" spans="1:243" s="21" customFormat="1" ht="85.5">
      <c r="A59" s="47">
        <v>47</v>
      </c>
      <c r="B59" s="74" t="s">
        <v>111</v>
      </c>
      <c r="C59" s="16"/>
      <c r="D59" s="73">
        <v>2</v>
      </c>
      <c r="E59" s="75" t="s">
        <v>54</v>
      </c>
      <c r="F59" s="43"/>
      <c r="G59" s="23"/>
      <c r="H59" s="23"/>
      <c r="I59" s="17" t="s">
        <v>37</v>
      </c>
      <c r="J59" s="19">
        <f t="shared" si="0"/>
        <v>1</v>
      </c>
      <c r="K59" s="20" t="s">
        <v>47</v>
      </c>
      <c r="L59" s="20" t="s">
        <v>7</v>
      </c>
      <c r="M59" s="59"/>
      <c r="N59" s="60"/>
      <c r="O59" s="60"/>
      <c r="P59" s="61"/>
      <c r="Q59" s="60"/>
      <c r="R59" s="60"/>
      <c r="S59" s="62"/>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4">
        <f t="shared" si="1"/>
        <v>0</v>
      </c>
      <c r="BB59" s="64">
        <f t="shared" si="4"/>
        <v>0</v>
      </c>
      <c r="BC59" s="65" t="str">
        <f t="shared" si="3"/>
        <v>INR Zero Only</v>
      </c>
      <c r="IE59" s="22"/>
      <c r="IF59" s="22"/>
      <c r="IG59" s="22"/>
      <c r="IH59" s="22"/>
      <c r="II59" s="22"/>
    </row>
    <row r="60" spans="1:243" s="21" customFormat="1" ht="128.25">
      <c r="A60" s="47">
        <v>48</v>
      </c>
      <c r="B60" s="74" t="s">
        <v>112</v>
      </c>
      <c r="C60" s="16"/>
      <c r="D60" s="73">
        <v>3</v>
      </c>
      <c r="E60" s="75" t="s">
        <v>54</v>
      </c>
      <c r="F60" s="43"/>
      <c r="G60" s="23"/>
      <c r="H60" s="23"/>
      <c r="I60" s="17" t="s">
        <v>37</v>
      </c>
      <c r="J60" s="19">
        <f t="shared" si="0"/>
        <v>1</v>
      </c>
      <c r="K60" s="20" t="s">
        <v>47</v>
      </c>
      <c r="L60" s="20" t="s">
        <v>7</v>
      </c>
      <c r="M60" s="59"/>
      <c r="N60" s="60"/>
      <c r="O60" s="60"/>
      <c r="P60" s="61"/>
      <c r="Q60" s="60"/>
      <c r="R60" s="60"/>
      <c r="S60" s="62"/>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4">
        <f t="shared" si="1"/>
        <v>0</v>
      </c>
      <c r="BB60" s="64">
        <f t="shared" si="4"/>
        <v>0</v>
      </c>
      <c r="BC60" s="65" t="str">
        <f t="shared" si="3"/>
        <v>INR Zero Only</v>
      </c>
      <c r="IE60" s="22"/>
      <c r="IF60" s="22"/>
      <c r="IG60" s="22"/>
      <c r="IH60" s="22"/>
      <c r="II60" s="22"/>
    </row>
    <row r="61" spans="1:243" s="21" customFormat="1" ht="114">
      <c r="A61" s="47">
        <v>49</v>
      </c>
      <c r="B61" s="74" t="s">
        <v>113</v>
      </c>
      <c r="C61" s="16"/>
      <c r="D61" s="73">
        <v>13</v>
      </c>
      <c r="E61" s="75" t="s">
        <v>54</v>
      </c>
      <c r="F61" s="43"/>
      <c r="G61" s="23"/>
      <c r="H61" s="23"/>
      <c r="I61" s="17" t="s">
        <v>37</v>
      </c>
      <c r="J61" s="19">
        <f t="shared" si="0"/>
        <v>1</v>
      </c>
      <c r="K61" s="20" t="s">
        <v>47</v>
      </c>
      <c r="L61" s="20" t="s">
        <v>7</v>
      </c>
      <c r="M61" s="59"/>
      <c r="N61" s="60"/>
      <c r="O61" s="60"/>
      <c r="P61" s="61"/>
      <c r="Q61" s="60"/>
      <c r="R61" s="60"/>
      <c r="S61" s="62"/>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4">
        <f t="shared" si="1"/>
        <v>0</v>
      </c>
      <c r="BB61" s="64">
        <f t="shared" si="4"/>
        <v>0</v>
      </c>
      <c r="BC61" s="65" t="str">
        <f t="shared" si="3"/>
        <v>INR Zero Only</v>
      </c>
      <c r="IE61" s="22"/>
      <c r="IF61" s="22"/>
      <c r="IG61" s="22"/>
      <c r="IH61" s="22"/>
      <c r="II61" s="22"/>
    </row>
    <row r="62" spans="1:243" s="21" customFormat="1" ht="99.75">
      <c r="A62" s="47">
        <v>50</v>
      </c>
      <c r="B62" s="74" t="s">
        <v>114</v>
      </c>
      <c r="C62" s="16"/>
      <c r="D62" s="73">
        <v>10</v>
      </c>
      <c r="E62" s="75" t="s">
        <v>54</v>
      </c>
      <c r="F62" s="43"/>
      <c r="G62" s="23"/>
      <c r="H62" s="23"/>
      <c r="I62" s="17" t="s">
        <v>37</v>
      </c>
      <c r="J62" s="19">
        <f t="shared" si="0"/>
        <v>1</v>
      </c>
      <c r="K62" s="20" t="s">
        <v>47</v>
      </c>
      <c r="L62" s="20" t="s">
        <v>7</v>
      </c>
      <c r="M62" s="59"/>
      <c r="N62" s="60"/>
      <c r="O62" s="60"/>
      <c r="P62" s="61"/>
      <c r="Q62" s="60"/>
      <c r="R62" s="60"/>
      <c r="S62" s="62"/>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4">
        <f t="shared" si="1"/>
        <v>0</v>
      </c>
      <c r="BB62" s="64">
        <f t="shared" si="4"/>
        <v>0</v>
      </c>
      <c r="BC62" s="65" t="str">
        <f t="shared" si="3"/>
        <v>INR Zero Only</v>
      </c>
      <c r="IE62" s="22"/>
      <c r="IF62" s="22"/>
      <c r="IG62" s="22"/>
      <c r="IH62" s="22"/>
      <c r="II62" s="22"/>
    </row>
    <row r="63" spans="1:243" s="21" customFormat="1" ht="171">
      <c r="A63" s="47">
        <v>51</v>
      </c>
      <c r="B63" s="74" t="s">
        <v>115</v>
      </c>
      <c r="C63" s="16"/>
      <c r="D63" s="73">
        <v>195</v>
      </c>
      <c r="E63" s="75" t="s">
        <v>55</v>
      </c>
      <c r="F63" s="43"/>
      <c r="G63" s="23"/>
      <c r="H63" s="23"/>
      <c r="I63" s="17" t="s">
        <v>37</v>
      </c>
      <c r="J63" s="19">
        <f t="shared" si="0"/>
        <v>1</v>
      </c>
      <c r="K63" s="20" t="s">
        <v>47</v>
      </c>
      <c r="L63" s="20" t="s">
        <v>7</v>
      </c>
      <c r="M63" s="59"/>
      <c r="N63" s="60"/>
      <c r="O63" s="60"/>
      <c r="P63" s="61"/>
      <c r="Q63" s="60"/>
      <c r="R63" s="60"/>
      <c r="S63" s="62"/>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 t="shared" si="1"/>
        <v>0</v>
      </c>
      <c r="BB63" s="64">
        <f t="shared" si="4"/>
        <v>0</v>
      </c>
      <c r="BC63" s="65" t="str">
        <f t="shared" si="3"/>
        <v>INR Zero Only</v>
      </c>
      <c r="IE63" s="22"/>
      <c r="IF63" s="22"/>
      <c r="IG63" s="22"/>
      <c r="IH63" s="22"/>
      <c r="II63" s="22"/>
    </row>
    <row r="64" spans="1:243" s="21" customFormat="1" ht="114">
      <c r="A64" s="47">
        <v>52</v>
      </c>
      <c r="B64" s="74" t="s">
        <v>116</v>
      </c>
      <c r="C64" s="16"/>
      <c r="D64" s="73">
        <v>190</v>
      </c>
      <c r="E64" s="75" t="s">
        <v>55</v>
      </c>
      <c r="F64" s="43"/>
      <c r="G64" s="23"/>
      <c r="H64" s="23"/>
      <c r="I64" s="17" t="s">
        <v>37</v>
      </c>
      <c r="J64" s="19">
        <f t="shared" si="0"/>
        <v>1</v>
      </c>
      <c r="K64" s="20" t="s">
        <v>47</v>
      </c>
      <c r="L64" s="20" t="s">
        <v>7</v>
      </c>
      <c r="M64" s="59"/>
      <c r="N64" s="60"/>
      <c r="O64" s="60"/>
      <c r="P64" s="61"/>
      <c r="Q64" s="60"/>
      <c r="R64" s="60"/>
      <c r="S64" s="62"/>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4">
        <f t="shared" si="1"/>
        <v>0</v>
      </c>
      <c r="BB64" s="64">
        <f t="shared" si="4"/>
        <v>0</v>
      </c>
      <c r="BC64" s="65" t="str">
        <f t="shared" si="3"/>
        <v>INR Zero Only</v>
      </c>
      <c r="IE64" s="22"/>
      <c r="IF64" s="22"/>
      <c r="IG64" s="22"/>
      <c r="IH64" s="22"/>
      <c r="II64" s="22"/>
    </row>
    <row r="65" spans="1:243" s="21" customFormat="1" ht="114">
      <c r="A65" s="47">
        <v>53</v>
      </c>
      <c r="B65" s="74" t="s">
        <v>117</v>
      </c>
      <c r="C65" s="16"/>
      <c r="D65" s="73">
        <v>300</v>
      </c>
      <c r="E65" s="75" t="s">
        <v>55</v>
      </c>
      <c r="F65" s="43"/>
      <c r="G65" s="23"/>
      <c r="H65" s="23"/>
      <c r="I65" s="17" t="s">
        <v>37</v>
      </c>
      <c r="J65" s="19">
        <f t="shared" si="0"/>
        <v>1</v>
      </c>
      <c r="K65" s="20" t="s">
        <v>47</v>
      </c>
      <c r="L65" s="20" t="s">
        <v>7</v>
      </c>
      <c r="M65" s="59"/>
      <c r="N65" s="60"/>
      <c r="O65" s="60"/>
      <c r="P65" s="61"/>
      <c r="Q65" s="60"/>
      <c r="R65" s="60"/>
      <c r="S65" s="62"/>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 t="shared" si="1"/>
        <v>0</v>
      </c>
      <c r="BB65" s="64">
        <f t="shared" si="4"/>
        <v>0</v>
      </c>
      <c r="BC65" s="65" t="str">
        <f t="shared" si="3"/>
        <v>INR Zero Only</v>
      </c>
      <c r="IE65" s="22"/>
      <c r="IF65" s="22"/>
      <c r="IG65" s="22"/>
      <c r="IH65" s="22"/>
      <c r="II65" s="22"/>
    </row>
    <row r="66" spans="1:243" s="21" customFormat="1" ht="128.25">
      <c r="A66" s="47">
        <v>54</v>
      </c>
      <c r="B66" s="74" t="s">
        <v>118</v>
      </c>
      <c r="C66" s="16"/>
      <c r="D66" s="73">
        <v>120</v>
      </c>
      <c r="E66" s="75" t="s">
        <v>55</v>
      </c>
      <c r="F66" s="43"/>
      <c r="G66" s="23"/>
      <c r="H66" s="23"/>
      <c r="I66" s="17" t="s">
        <v>37</v>
      </c>
      <c r="J66" s="19">
        <f t="shared" si="0"/>
        <v>1</v>
      </c>
      <c r="K66" s="20" t="s">
        <v>47</v>
      </c>
      <c r="L66" s="20" t="s">
        <v>7</v>
      </c>
      <c r="M66" s="59"/>
      <c r="N66" s="60"/>
      <c r="O66" s="60"/>
      <c r="P66" s="61"/>
      <c r="Q66" s="60"/>
      <c r="R66" s="60"/>
      <c r="S66" s="62"/>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4">
        <f t="shared" si="1"/>
        <v>0</v>
      </c>
      <c r="BB66" s="64">
        <f t="shared" si="4"/>
        <v>0</v>
      </c>
      <c r="BC66" s="65" t="str">
        <f t="shared" si="3"/>
        <v>INR Zero Only</v>
      </c>
      <c r="IE66" s="22"/>
      <c r="IF66" s="22"/>
      <c r="IG66" s="22"/>
      <c r="IH66" s="22"/>
      <c r="II66" s="22"/>
    </row>
    <row r="67" spans="1:243" s="21" customFormat="1" ht="185.25">
      <c r="A67" s="47">
        <v>55</v>
      </c>
      <c r="B67" s="74" t="s">
        <v>79</v>
      </c>
      <c r="C67" s="16"/>
      <c r="D67" s="73">
        <v>6</v>
      </c>
      <c r="E67" s="75" t="s">
        <v>56</v>
      </c>
      <c r="F67" s="43"/>
      <c r="G67" s="23"/>
      <c r="H67" s="23"/>
      <c r="I67" s="17" t="s">
        <v>37</v>
      </c>
      <c r="J67" s="19">
        <f t="shared" si="0"/>
        <v>1</v>
      </c>
      <c r="K67" s="20" t="s">
        <v>47</v>
      </c>
      <c r="L67" s="20" t="s">
        <v>7</v>
      </c>
      <c r="M67" s="59"/>
      <c r="N67" s="60"/>
      <c r="O67" s="60"/>
      <c r="P67" s="61"/>
      <c r="Q67" s="60"/>
      <c r="R67" s="60"/>
      <c r="S67" s="62"/>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 t="shared" si="1"/>
        <v>0</v>
      </c>
      <c r="BB67" s="64">
        <f t="shared" si="4"/>
        <v>0</v>
      </c>
      <c r="BC67" s="65" t="str">
        <f t="shared" si="3"/>
        <v>INR Zero Only</v>
      </c>
      <c r="IE67" s="22"/>
      <c r="IF67" s="22"/>
      <c r="IG67" s="22"/>
      <c r="IH67" s="22"/>
      <c r="II67" s="22"/>
    </row>
    <row r="68" spans="1:243" s="21" customFormat="1" ht="33" customHeight="1">
      <c r="A68" s="48" t="s">
        <v>45</v>
      </c>
      <c r="B68" s="25"/>
      <c r="C68" s="26"/>
      <c r="D68" s="54"/>
      <c r="E68" s="54"/>
      <c r="F68" s="54"/>
      <c r="G68" s="27"/>
      <c r="H68" s="28"/>
      <c r="I68" s="28"/>
      <c r="J68" s="28"/>
      <c r="K68" s="28"/>
      <c r="L68" s="29"/>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8">
        <f>SUM(BA13:BA67)</f>
        <v>0</v>
      </c>
      <c r="BB68" s="68">
        <f>SUM(BB13:BB67)</f>
        <v>0</v>
      </c>
      <c r="BC68" s="65" t="str">
        <f>SpellNumber($E$2,BB68)</f>
        <v>INR Zero Only</v>
      </c>
      <c r="IE68" s="22">
        <v>4</v>
      </c>
      <c r="IF68" s="22" t="s">
        <v>39</v>
      </c>
      <c r="IG68" s="22" t="s">
        <v>44</v>
      </c>
      <c r="IH68" s="22">
        <v>10</v>
      </c>
      <c r="II68" s="22" t="s">
        <v>36</v>
      </c>
    </row>
    <row r="69" spans="1:243" s="37" customFormat="1" ht="39" customHeight="1" hidden="1">
      <c r="A69" s="49" t="s">
        <v>49</v>
      </c>
      <c r="B69" s="30"/>
      <c r="C69" s="31"/>
      <c r="D69" s="56"/>
      <c r="E69" s="52" t="s">
        <v>46</v>
      </c>
      <c r="F69" s="41"/>
      <c r="G69" s="32"/>
      <c r="H69" s="33"/>
      <c r="I69" s="33"/>
      <c r="J69" s="33"/>
      <c r="K69" s="34"/>
      <c r="L69" s="35"/>
      <c r="M69" s="36"/>
      <c r="N69" s="69"/>
      <c r="O69" s="10"/>
      <c r="P69" s="10"/>
      <c r="Q69" s="10"/>
      <c r="R69" s="10"/>
      <c r="S69" s="10"/>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70">
        <f>IF(ISBLANK(F69),0,IF(E69="Excess (+)",ROUND(BA68+(BA68*F69),2),IF(E69="Less (-)",ROUND(BA68+(BA68*F69*(-1)),2),0)))</f>
        <v>0</v>
      </c>
      <c r="BB69" s="71">
        <f>ROUND(BA69,0)</f>
        <v>0</v>
      </c>
      <c r="BC69" s="65" t="str">
        <f>SpellNumber(L69,BB69)</f>
        <v> Zero Only</v>
      </c>
      <c r="IE69" s="38"/>
      <c r="IF69" s="38"/>
      <c r="IG69" s="38"/>
      <c r="IH69" s="38"/>
      <c r="II69" s="38"/>
    </row>
    <row r="70" spans="1:243" s="37" customFormat="1" ht="51" customHeight="1">
      <c r="A70" s="48" t="s">
        <v>48</v>
      </c>
      <c r="B70" s="24"/>
      <c r="C70" s="80" t="str">
        <f>SpellNumber($E$2,BB68)</f>
        <v>INR Zero Only</v>
      </c>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2"/>
      <c r="IE70" s="38"/>
      <c r="IF70" s="38"/>
      <c r="IG70" s="38"/>
      <c r="IH70" s="38"/>
      <c r="II70" s="38"/>
    </row>
    <row r="71" spans="1:243" s="13" customFormat="1" ht="15">
      <c r="A71" s="10"/>
      <c r="C71" s="39"/>
      <c r="D71" s="55"/>
      <c r="E71" s="55"/>
      <c r="F71" s="55"/>
      <c r="G71" s="39"/>
      <c r="H71" s="39"/>
      <c r="I71" s="39"/>
      <c r="J71" s="39"/>
      <c r="K71" s="39"/>
      <c r="L71" s="39"/>
      <c r="M71" s="50"/>
      <c r="N71" s="10"/>
      <c r="O71" s="5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50"/>
      <c r="BB71" s="10"/>
      <c r="BC71" s="50"/>
      <c r="IE71" s="14"/>
      <c r="IF71" s="14"/>
      <c r="IG71" s="14"/>
      <c r="IH71" s="14"/>
      <c r="II71" s="14"/>
    </row>
  </sheetData>
  <sheetProtection password="85DE" sheet="1" selectLockedCells="1"/>
  <mergeCells count="8">
    <mergeCell ref="A9:BC9"/>
    <mergeCell ref="C70:BC7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9">
      <formula1>IF(ISBLANK(F69),$A$3:$C$3,$B$3:$C$3)</formula1>
    </dataValidation>
    <dataValidation type="decimal" allowBlank="1" showInputMessage="1" showErrorMessage="1" promptTitle="Rate Entry" prompt="Please enter the Basic Price in Rupees for this item. " errorTitle="Invaid Entry" error="Only Numeric Values are allowed. " sqref="G13:H6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9">
      <formula1>0</formula1>
      <formula2>IF(E69&lt;&gt;"Select",99.9,0)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9">
      <formula1>IF(E69&lt;&gt;"Select",0,-1)</formula1>
      <formula2>IF(E69&lt;&gt;"Select",99.99,-1)</formula2>
    </dataValidation>
    <dataValidation type="list" allowBlank="1" showInputMessage="1" showErrorMessage="1" sqref="C2">
      <formula1>"Normal, SingleWindow, Alternate"</formula1>
    </dataValidation>
    <dataValidation type="list" allowBlank="1" showInputMessage="1" showErrorMessage="1" sqref="K13:K6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67">
      <formula1>0</formula1>
      <formula2>999999999999999</formula2>
    </dataValidation>
    <dataValidation type="list" allowBlank="1" showInputMessage="1" showErrorMessage="1" sqref="L61 L62 L63 L64 L65 L66 L13 L14 L15 L16 L17 L18 L19 L20 L21 L22 L23 L24 L25 L26 L27 L28 L29 L30 L31 L32 L33 L34 L35 L36 L37 L38 L39 L40 L41 L42 L43 L44 L45 L46 L47 L48 L49 L50 L51 L52 L53 L54 L55 L56 L57 L58 L59 L60 L67">
      <formula1>"INR"</formula1>
    </dataValidation>
    <dataValidation allowBlank="1" showInputMessage="1" showErrorMessage="1" promptTitle="Addition / Deduction" prompt="Please Choose the correct One" sqref="J13:J67"/>
    <dataValidation type="list" showInputMessage="1" showErrorMessage="1" sqref="I13:I67">
      <formula1>"Excess(+), Less(-)"</formula1>
    </dataValidation>
    <dataValidation type="decimal" allowBlank="1" showInputMessage="1" showErrorMessage="1" errorTitle="Invalid Entry" error="Only Numeric Values are allowed. " sqref="A13:A67">
      <formula1>0</formula1>
      <formula2>999999999999999</formula2>
    </dataValidation>
    <dataValidation allowBlank="1" showInputMessage="1" showErrorMessage="1" promptTitle="Itemcode/Make" prompt="Please enter text" sqref="C13:C67"/>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allowBlank="1" showInputMessage="1" showErrorMessage="1" promptTitle="Units" prompt="Please enter Units in text" sqref="E13:E67"/>
    <dataValidation type="decimal" allowBlank="1" showInputMessage="1" showErrorMessage="1" promptTitle="Quantity" prompt="Please enter the Quantity for this item. " errorTitle="Invalid Entry" error="Only Numeric Values are allowed. " sqref="D13:D67 F13:F67">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2021-12-18T11:05:10Z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P1BIjezM9nGzChyGBVubUJmYTzU=</vt:lpwstr>
  </property>
</Properties>
</file>