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<sst xmlns="http://schemas.openxmlformats.org/spreadsheetml/2006/main" count="299" uniqueCount="103">
  <si>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</si>
  <si>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</si>
  <si>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</si>
  <si>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</si>
  <si>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</si>
  <si>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</si>
  <si>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</si>
  <si>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</si>
  <si>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</si>
  <si>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</si>
  <si>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</si>
  <si>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</si>
  <si>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</si>
  <si>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</si>
  <si>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</si>
  <si>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</si>
  <si>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</si>
  <si>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</si>
  <si>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</si>
  <si>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</si>
  <si>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</si>
  <si>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</si>
  <si>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</si>
  <si>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</si>
  <si>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</si>
  <si>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</si>
  <si>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</si>
  <si>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</si>
  <si>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</si>
  <si>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</si>
  <si>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</si>
  <si>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</si>
  <si>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</si>
  <si>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</si>
  <si>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</si>
  <si>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</si>
  <si>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</si>
  <si>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</si>
  <si>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</si>
  <si>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</si>
  <si>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</si>
  <si>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</si>
  <si>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</si>
  <si>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</si>
  <si>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</si>
  <si>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</si>
  <si>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</si>
  <si>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</si>
  <si>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</si>
  <si>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</si>
  <si>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</si>
  <si>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</si>
  <si>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Sqm</t>
  </si>
  <si>
    <t>Cum</t>
  </si>
  <si>
    <t>Rmt</t>
  </si>
  <si>
    <t>Kg</t>
  </si>
  <si>
    <t>Rmt.</t>
  </si>
  <si>
    <t>Set</t>
  </si>
  <si>
    <t>Tender Inviting Authority: MD cum CEO, Dharamshala Smart City Limited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</si>
  <si>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</si>
  <si>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</si>
  <si>
    <t>Earth work in excavation of all kind of soil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</si>
  <si>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Earth work in excavation of all kind of soil by mechanical means (Hydraulic excavator) / manual means in foundation trenches or drains (not exceeding 1.5 m in width or 10 sqm on plan), including dressing of sides and ramming of bottoms, lift upto 5.5 m, including getting out the excavated soil and disposal of surplus excavated soil as directed, within a lead of 50 m.</t>
  </si>
  <si>
    <t>Centering and shuttering including strutting, propping etc. and removal of form for , Foundations, footings, bases of columns, etc. for mass concrete including cost of materials with all leads and lifts as per Engg. In charge.</t>
  </si>
  <si>
    <t xml:space="preserve"> No.s</t>
  </si>
  <si>
    <t xml:space="preserve"> Set</t>
  </si>
  <si>
    <t>No.s</t>
  </si>
  <si>
    <t>Job</t>
  </si>
  <si>
    <t>KG</t>
  </si>
  <si>
    <t>Contract No:DSCL/05/2021</t>
  </si>
  <si>
    <t>Providing &amp; Laying Stone solling or boulder filling  under floors/behind retaining walls of selected hard stone  including carriage of material upto all leads &amp; lifts and as per direction of Engineer in charge.</t>
  </si>
  <si>
    <t>Providing and laying in position cement concrete in specified grade excluding the cost of centering and shuttering all work upto plinth level in 1:3:6 (1 Cement: 3 coarse sand) : 6 graded stone aggregate 20 mm nominal size) including cost of materials with all leads and lifts as per Engineer In charge.</t>
  </si>
  <si>
    <t>Providing and laying in position specified grade of reinforced cement concrete 1:1.5:3 (1 cement : 1.5 coarse sand): 3 graded stone aggregate 20 mm nominal size), excluding the cost of centering, shuttering, finishing and reinforcement - All work up to plinth level including cost of materials with all leads and lifts as per Engineer In charge</t>
  </si>
  <si>
    <t>Providing and laying in position ready mixed M-25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 excluding the cost of centering, shuttering finishing and reinforcement, including cost of admixtures in recommended proportions as per IS : 9103 to accelerate / retard setting of concrete, improve workability without impairing strength and durability as per direction of the Engineer-in-charge for  all works upto all heights &amp; Levels
(Note :- Cement content shall not be less than 330 kg/cum.</t>
  </si>
  <si>
    <t>Providing &amp; Laying Steel reinforcement Thermo-Mechanically Treated bars of grade Fe-500D or more, for R.C.C. work ready to use "cut and bend" rebars of approved make from factory/ workshop to construction site including placing in position and binding all complete uptoall height including cost of materials with all leads and lifts as per Engineer In charge.</t>
  </si>
  <si>
    <t>Centering and shuttering including strutting, propping etc. and removal of form for : Walls (any thickness) including attached pilasters, butteresses, plinth and string courses etc.</t>
  </si>
  <si>
    <t>Providing &amp; Fixing Structural steel work riveted, bolted or welded in built up sections, trusses and framed work, including cutting, hoisting, fixing in position and applying a priming coat of approved steel primer all  completed including carriage of material upto all leads and lifts as per direction of  Engineer In Charge.</t>
  </si>
  <si>
    <t>Providing corrugated G.S. sheet roofing 1.00 mm thick with zinc coating not less than 275 gm/m²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required.ncluding carriage of material upto all leads and lifts as per direction of  Engineer In Charge.</t>
  </si>
  <si>
    <t xml:space="preserve">Providing and fixing 1.00 mm thick FRP sheet in roofing  i/c fixing with prepainted iron J or L hooks, bolts and nuts 6mm dia metre with prepainted limpet and rubber washers complete with all accessories as required ncluding carriage of material upto all leads and lifts as per direction of  Engineer In Charge.
</t>
  </si>
  <si>
    <t>Providing and fixing 1mm thick M.S. sheet door with frame of 40x40x6 mm angle iron and 3 mm M.S. gusset plates at the junctions and corners, all necessary fittings complete, including applying a priming coat of approved steel primer ncluding carriage of material upto all leads and lifts as per direction of  Engineer In Charge.</t>
  </si>
  <si>
    <t>Providing, laying and jointing glazed stoneware pipes class SP-1 with stiff mixture of cement mortar in the proportion of 1:1 (1 cement : 1 fine sand) including testing of joints etc. complete including carriage of material upto all leads and lifts as per direction of  Engineer In Charge.</t>
  </si>
  <si>
    <t>Providing and mixing integral crystalline admixture for water proofing treatment to RCC structures like basement raft, retaining walls, reservior, sewage &amp; water treatment plant, tunnels / subway and bridge deck etc. at the time of transporting of concrete into the drum of the ready-mix truck, using integral crystalline admixture @ 0.80% (minimum) to the weight of cement content per cubic meter of concrete) or higher as recommended by the manufacturer’s specification in reinforced cement concrete at site of work. The material shall meet the requirements as specified in ACI-212-3R- 2010 i.e. by reducing permeability of concrete by more than 90%, compared with control  concrete as per DIN 1048 and resistant to 16 bar hydrostatic pressure. The crystalline admixture shall be capable of self-healing of cracks up to a width of 0.50mm. The work shall be carried out all complete as per specification and the direction of the Engineer-in-charge. The product performance shall carry guarantee for 10 years against any leakage ncluding carriage of material upto all leads and lifts as per direction of  Engineer In Charge.</t>
  </si>
  <si>
    <t>Providing and Placing in position suitable PVC water stops conforming to IS:12200 for construction/ expansion joints between two RCC members and fixed to the reinforcement with binding wire before pouring concrete etc. complete, Serrated with central bulb (225 mm wide, 8-11 mm thick) ncluding carriage of material upto all leads and lifts as per direction of  Engineer In Charge.</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</si>
  <si>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 ncluding carriage of material upto all leads and lifts as per direction of  Engineer In Charge.</t>
  </si>
  <si>
    <t>Finishing with Epoxy paint (two or more coats) on steel work at all locations prepared and applied as per manufacturer’s specifications including appropriate priming coat, preparation of surface, etc. complete ncluding carriage of material upto all leads and lifts as per direction of  Engineer In Charge.</t>
  </si>
  <si>
    <t>Mixed waste Grinder - 5 HP Motor of Approved make as per ISI/BS standard and Grinder should be of SS. Maximum size of the output grid should be 20mm x 20mm , sets (1W+1SB) ncluding carriage of material upto all leads and lifts as per direction of  Engineer In Charge.</t>
  </si>
  <si>
    <r>
      <t>Providing and Installation of Biogas storage balloon</t>
    </r>
    <r>
      <rPr>
        <sz val="11"/>
        <color indexed="8"/>
        <rFont val="Arial Narrow"/>
        <family val="2"/>
      </rPr>
      <t xml:space="preserve"> made of PVC rubber,100 cubic meter (Double membrane PVC  membrane) having safety relief valve, fire resistant, pressure gauge, drain and necessary safety features. including carriage of material upto all leads and lifts as per direction of  Engineer In Charge.
Note:- 
i) Central Shell Should be of SS 302 Grade.
ii)All Inter connecting piping should be of UPVC/CPVC/HDPE/GI of Approved make as per ISI/BS standard. </t>
    </r>
  </si>
  <si>
    <r>
      <t>Providing and Installation, Erection, testing &amp; commissioning, of Slurry pumps</t>
    </r>
    <r>
      <rPr>
        <sz val="11"/>
        <color indexed="8"/>
        <rFont val="Arial Narrow"/>
        <family val="2"/>
      </rPr>
      <t xml:space="preserve"> –  including carriage of material upto all leads and lifts as per direction of  Engineer In Charge.
i) Capacity 3 HP 
ii) Approved make as per ISI/BS standard                                          
iii) Pump Impeller Should be of SS 302</t>
    </r>
  </si>
  <si>
    <t>Providing and Installation, Erection, testing &amp; commissioning, Biogas Scubbing Systems - 3 Tanks,  including carriage of material upto all leads and lifts as per direction of  Engineer In Charge.
i)15 Cum / Hr,
ii) Tanks should be of MS 5mm thick sheet with Approved FRP and Epoxy Coatings 
iii) Approved make as per ISI/BS standard,</t>
  </si>
  <si>
    <t>Providing and Installation, Erection, testing &amp; commissioning, Bio  gas &amp; Slurry recirculation system inside the Digester for recirculation 200 ft ,  including carriage of material upto all leads and lifts as per direction of  Engineer In Charge.
i)All piping should be of UPVC 6kg Pressure ISI Approved. 
ii)50mm Pipe Size</t>
  </si>
  <si>
    <t>Providing and Installation, Erection, testing &amp; commissioning, Biogas Flow Meter,  including carriage of material upto all leads and lifts as per direction of  Engineer In Charge.
i)Display should be of Digital type 
ii)Flow rate Should be of 40cum/hr</t>
  </si>
  <si>
    <t>Providing and  Installation, Erection, testing &amp; commissioning, Biogas Blower,  including carriage of material upto all leads and lifts as per direction of  Engineer In Charge.
i)Make as per ISI/BS standard. -3 Hp
ii)Flow Rate 15cum/ Hr.
iii)Ground Mounting MS Frame with required Epoxy Coatings.</t>
  </si>
  <si>
    <t xml:space="preserve">Providing and Installation, Erection, testing &amp; commissioning,Biogas pressure Vessel along with pressure gauge,  including carriage of material upto all leads and lifts as per direction of  Engineer In Charge.
i) Tank of 1.5m Diameter and 1m length,  
ii) Tanks should be of MS 5mm thick sheet with Approved FRP and Epoxy Coatings. 
iii)All Inter connecting piping should be of UPVC/CPVC/HDPE/GI approved make and as per ISI/BS Approved. </t>
  </si>
  <si>
    <r>
      <t>Providing and Installation, Erection, testing &amp; commissioning, Control panels</t>
    </r>
    <r>
      <rPr>
        <sz val="11"/>
        <color indexed="8"/>
        <rFont val="Arial Narrow"/>
        <family val="2"/>
      </rPr>
      <t xml:space="preserve"> for crushers and blower and slurry pump along with all electric cabling:- including carriage of material upto all leads and lifts as per direction of  Engineer In Charge.
i)Approved make as per ISI/BS standard. 
ii)Internal Assembly should be of  L&amp;T ISI Approved</t>
    </r>
  </si>
  <si>
    <t>Providing and Installation, Erection, testing &amp; commissioning, 100% Run Biogas Engine  including carriage of material upto all leads and lifts as per direction of  Engineer In Charge.
i) Approved make as per ISI/BS standard. 
ii) with Canopie and Earthing system.</t>
  </si>
  <si>
    <t>Providing, fixing and laying, Piping &amp; Cabling, UPVC/GI and HDPE including with its special fittings and required acessories  including carriage of material upto all leads and lifts as per direction of  Engineer In Charge.</t>
  </si>
  <si>
    <t>Providing and Installation, Erection, testing &amp; commissioning, For 200  cum Biogas power project  including carriage of material upto all leads and lifts as per direction of  Engineer In Charge.</t>
  </si>
  <si>
    <t>Providing and Installation, Erection, testing &amp; commissioning, Cluture Loading 150Tons, For 200 cum Biogas power project  including carriage of material upto all leads and lifts as per direction of  Engineer In Charge.</t>
  </si>
  <si>
    <t>Providing and Installation, Erection, testing &amp; commissioning, of Fresh Waste  Pre-Segregation Unit having 10TPD of mixed waste. including carriage of material upto all leads and lifts as per direction of  Engineer In Charge.</t>
  </si>
  <si>
    <t>Providing and Installation, Erection, testing &amp; commissioning, of Pit-less Weighbridge shall have minimum capacity of 30MT  including carriage of material upto all leads and lifts as per direction of  Engineer In Charge.</t>
  </si>
  <si>
    <t>Total Operation &amp; Maintanence of the project for 3 years after completion including Labour, miscllaneous  and all material cost as per requirement complete.</t>
  </si>
  <si>
    <t>Brick work with common burnt clay machine moulded perforated bricks of class designation 12.5 conforming to IS: 2222 in superstructure above plinth level up to all floor levels in cement mortar 1:6 (1 cement : 6 coarse sand). ncluding carriage of material upto all leads and lifts as per direction of  Engineer In Charge.</t>
  </si>
  <si>
    <t>Name of Work:Setting  Up 5 MTD Capacity pre segregeted MSW feedstock based Biogas plant in Dharamshala with operation and Maintenance for 3 year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</si>
</sst>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sz val="11"/>
      <color indexed="8"/>
      <name val="Bahnschrift"/>
      <family val="2"/>
    </font>
    <font>
      <b/>
      <sz val="12"/>
      <color indexed="16"/>
      <name val="Arial"/>
      <family val="2"/>
    </font>
    <font>
      <b/>
      <sz val="11"/>
      <color indexed="18"/>
      <name val="Arial"/>
      <family val="2"/>
    </font>
    <font>
      <b/>
      <sz val="11"/>
      <color indexed="17"/>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sz val="11"/>
      <color rgb="FF000000"/>
      <name val="Bahnschrift"/>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4"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5" fillId="0" borderId="13" xfId="57" applyNumberFormat="1" applyFont="1" applyFill="1" applyBorder="1" applyAlignment="1" applyProtection="1">
      <alignment vertical="top"/>
      <protection/>
    </xf>
    <xf numFmtId="0" fontId="65"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10" fontId="67" fillId="33" borderId="10"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8" fillId="0" borderId="11" xfId="0" applyFont="1" applyFill="1" applyBorder="1" applyAlignment="1">
      <alignment horizontal="center" vertical="center"/>
    </xf>
    <xf numFmtId="0" fontId="3" fillId="0" borderId="0" xfId="57" applyNumberFormat="1" applyFont="1" applyFill="1" applyBorder="1" applyAlignment="1">
      <alignment horizontal="center" vertical="center"/>
      <protection/>
    </xf>
    <xf numFmtId="0" fontId="69"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70"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1"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2"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68" fillId="0" borderId="11" xfId="0" applyNumberFormat="1" applyFont="1" applyFill="1" applyBorder="1" applyAlignment="1">
      <alignment horizontal="center" vertical="center"/>
    </xf>
    <xf numFmtId="0" fontId="11" fillId="0" borderId="11" xfId="0" applyFont="1" applyFill="1" applyBorder="1" applyAlignment="1">
      <alignment horizontal="justify" vertical="center" wrapText="1"/>
    </xf>
    <xf numFmtId="0" fontId="11" fillId="0" borderId="11" xfId="0" applyFont="1" applyFill="1" applyBorder="1" applyAlignment="1">
      <alignment horizontal="justify" vertical="top" wrapText="1"/>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51"/>
  <sheetViews>
    <sheetView showGridLines="0" view="pageBreakPreview" zoomScale="70" zoomScaleNormal="73" zoomScaleSheetLayoutView="70" zoomScalePageLayoutView="0" workbookViewId="0" topLeftCell="A1">
      <selection activeCell="M14" sqref="M14"/>
    </sheetView>
  </sheetViews>
  <sheetFormatPr defaultColWidth="9.140625" defaultRowHeight="15"/>
  <cols>
    <col min="1" max="1" width="15.421875" style="50" customWidth="1"/>
    <col min="2" max="2" width="47.8515625" style="39" customWidth="1"/>
    <col min="3" max="3" width="10.140625" style="39" hidden="1" customWidth="1"/>
    <col min="4" max="4" width="14.57421875" style="56" customWidth="1"/>
    <col min="5" max="5" width="11.28125" style="56" customWidth="1"/>
    <col min="6" max="6" width="14.421875" style="56"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3"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42" t="s">
        <v>5</v>
      </c>
      <c r="D2" s="42" t="s">
        <v>6</v>
      </c>
      <c r="E2" s="4" t="s">
        <v>7</v>
      </c>
      <c r="F2" s="52"/>
      <c r="J2" s="5"/>
      <c r="K2" s="5"/>
      <c r="L2" s="5"/>
      <c r="O2" s="2"/>
      <c r="P2" s="2"/>
      <c r="Q2" s="3"/>
    </row>
    <row r="3" spans="1:243" s="1" customFormat="1" ht="30" customHeight="1" hidden="1">
      <c r="A3" s="1" t="s">
        <v>8</v>
      </c>
      <c r="C3" s="1" t="s">
        <v>9</v>
      </c>
      <c r="D3" s="52"/>
      <c r="E3" s="52"/>
      <c r="F3" s="52"/>
      <c r="IE3" s="3"/>
      <c r="IF3" s="3"/>
      <c r="IG3" s="3"/>
      <c r="IH3" s="3"/>
      <c r="II3" s="3"/>
    </row>
    <row r="4" spans="1:243" s="6" customFormat="1" ht="30.75" customHeight="1">
      <c r="A4" s="84" t="s">
        <v>58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102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69</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8" customFormat="1" ht="61.5" customHeight="1">
      <c r="A8" s="44" t="s">
        <v>50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9"/>
      <c r="IF8" s="9"/>
      <c r="IG8" s="9"/>
      <c r="IH8" s="9"/>
      <c r="II8" s="9"/>
    </row>
    <row r="9" spans="1:243" s="10"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117.75" customHeight="1">
      <c r="A11" s="45" t="s">
        <v>0</v>
      </c>
      <c r="B11" s="45" t="s">
        <v>18</v>
      </c>
      <c r="C11" s="45" t="s">
        <v>1</v>
      </c>
      <c r="D11" s="45" t="s">
        <v>19</v>
      </c>
      <c r="E11" s="45" t="s">
        <v>20</v>
      </c>
      <c r="F11" s="45" t="s">
        <v>51</v>
      </c>
      <c r="G11" s="45"/>
      <c r="H11" s="45"/>
      <c r="I11" s="45" t="s">
        <v>21</v>
      </c>
      <c r="J11" s="45" t="s">
        <v>22</v>
      </c>
      <c r="K11" s="45" t="s">
        <v>23</v>
      </c>
      <c r="L11" s="45" t="s">
        <v>24</v>
      </c>
      <c r="M11" s="58" t="s">
        <v>59</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9" t="s">
        <v>60</v>
      </c>
      <c r="BB11" s="59" t="s">
        <v>32</v>
      </c>
      <c r="BC11" s="59"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102">
      <c r="A13" s="47">
        <v>1</v>
      </c>
      <c r="B13" s="75" t="s">
        <v>61</v>
      </c>
      <c r="C13" s="16"/>
      <c r="D13" s="74">
        <v>200.67</v>
      </c>
      <c r="E13" s="51" t="s">
        <v>53</v>
      </c>
      <c r="F13" s="54"/>
      <c r="G13" s="23"/>
      <c r="H13" s="18"/>
      <c r="I13" s="17" t="s">
        <v>37</v>
      </c>
      <c r="J13" s="19">
        <f aca="true" t="shared" si="0" ref="J13:J47">IF(I13="Less(-)",-1,1)</f>
        <v>1</v>
      </c>
      <c r="K13" s="20" t="s">
        <v>47</v>
      </c>
      <c r="L13" s="20" t="s">
        <v>7</v>
      </c>
      <c r="M13" s="60"/>
      <c r="N13" s="61"/>
      <c r="O13" s="61"/>
      <c r="P13" s="62"/>
      <c r="Q13" s="61"/>
      <c r="R13" s="61"/>
      <c r="S13" s="63"/>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total_amount_ba($B$2,$D$2,D13,F13,J13,K13,M13)</f>
        <v>0</v>
      </c>
      <c r="BB13" s="65">
        <f>BA13+SUM(N13:AZ13)</f>
        <v>0</v>
      </c>
      <c r="BC13" s="66" t="str">
        <f>SpellNumber(L13,BB13)</f>
        <v>INR Zero Only</v>
      </c>
      <c r="IE13" s="22">
        <v>1.01</v>
      </c>
      <c r="IF13" s="22" t="s">
        <v>38</v>
      </c>
      <c r="IG13" s="22" t="s">
        <v>35</v>
      </c>
      <c r="IH13" s="22">
        <v>123.223</v>
      </c>
      <c r="II13" s="22" t="s">
        <v>36</v>
      </c>
    </row>
    <row r="14" spans="1:243" s="21" customFormat="1" ht="102">
      <c r="A14" s="47">
        <v>2</v>
      </c>
      <c r="B14" s="75" t="s">
        <v>62</v>
      </c>
      <c r="C14" s="16"/>
      <c r="D14" s="74">
        <v>514.84</v>
      </c>
      <c r="E14" s="51" t="s">
        <v>53</v>
      </c>
      <c r="F14" s="54"/>
      <c r="G14" s="23"/>
      <c r="H14" s="23"/>
      <c r="I14" s="17" t="s">
        <v>37</v>
      </c>
      <c r="J14" s="19">
        <f t="shared" si="0"/>
        <v>1</v>
      </c>
      <c r="K14" s="20" t="s">
        <v>47</v>
      </c>
      <c r="L14" s="20" t="s">
        <v>7</v>
      </c>
      <c r="M14" s="60"/>
      <c r="N14" s="61"/>
      <c r="O14" s="61"/>
      <c r="P14" s="62"/>
      <c r="Q14" s="61"/>
      <c r="R14" s="61"/>
      <c r="S14" s="63"/>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 aca="true" t="shared" si="1" ref="BA14:BA47">total_amount_ba($B$2,$D$2,D14,F14,J14,K14,M14)</f>
        <v>0</v>
      </c>
      <c r="BB14" s="65">
        <f aca="true" t="shared" si="2" ref="BB14:BB26">BA14+SUM(N14:AZ14)</f>
        <v>0</v>
      </c>
      <c r="BC14" s="66" t="str">
        <f aca="true" t="shared" si="3" ref="BC14:BC47">SpellNumber(L14,BB14)</f>
        <v>INR Zero Only</v>
      </c>
      <c r="IE14" s="22">
        <v>1.02</v>
      </c>
      <c r="IF14" s="22" t="s">
        <v>39</v>
      </c>
      <c r="IG14" s="22" t="s">
        <v>40</v>
      </c>
      <c r="IH14" s="22">
        <v>213</v>
      </c>
      <c r="II14" s="22" t="s">
        <v>36</v>
      </c>
    </row>
    <row r="15" spans="1:243" s="21" customFormat="1" ht="51">
      <c r="A15" s="47">
        <v>3</v>
      </c>
      <c r="B15" s="75" t="s">
        <v>70</v>
      </c>
      <c r="C15" s="16"/>
      <c r="D15" s="74">
        <v>87.07</v>
      </c>
      <c r="E15" s="51" t="s">
        <v>53</v>
      </c>
      <c r="F15" s="54"/>
      <c r="G15" s="23"/>
      <c r="H15" s="23"/>
      <c r="I15" s="17" t="s">
        <v>37</v>
      </c>
      <c r="J15" s="19">
        <f t="shared" si="0"/>
        <v>1</v>
      </c>
      <c r="K15" s="20" t="s">
        <v>47</v>
      </c>
      <c r="L15" s="20" t="s">
        <v>7</v>
      </c>
      <c r="M15" s="60"/>
      <c r="N15" s="61"/>
      <c r="O15" s="61"/>
      <c r="P15" s="62"/>
      <c r="Q15" s="61"/>
      <c r="R15" s="61"/>
      <c r="S15" s="63"/>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 t="shared" si="1"/>
        <v>0</v>
      </c>
      <c r="BB15" s="65">
        <f t="shared" si="2"/>
        <v>0</v>
      </c>
      <c r="BC15" s="66" t="str">
        <f t="shared" si="3"/>
        <v>INR Zero Only</v>
      </c>
      <c r="IE15" s="22">
        <v>2</v>
      </c>
      <c r="IF15" s="22" t="s">
        <v>34</v>
      </c>
      <c r="IG15" s="22" t="s">
        <v>41</v>
      </c>
      <c r="IH15" s="22">
        <v>10</v>
      </c>
      <c r="II15" s="22" t="s">
        <v>36</v>
      </c>
    </row>
    <row r="16" spans="1:243" s="21" customFormat="1" ht="77.25" customHeight="1">
      <c r="A16" s="47">
        <v>4</v>
      </c>
      <c r="B16" s="75" t="s">
        <v>71</v>
      </c>
      <c r="C16" s="16"/>
      <c r="D16" s="74">
        <v>46.79</v>
      </c>
      <c r="E16" s="51" t="s">
        <v>53</v>
      </c>
      <c r="F16" s="54"/>
      <c r="G16" s="23"/>
      <c r="H16" s="23"/>
      <c r="I16" s="17" t="s">
        <v>37</v>
      </c>
      <c r="J16" s="19">
        <f t="shared" si="0"/>
        <v>1</v>
      </c>
      <c r="K16" s="20" t="s">
        <v>47</v>
      </c>
      <c r="L16" s="20" t="s">
        <v>7</v>
      </c>
      <c r="M16" s="60"/>
      <c r="N16" s="61"/>
      <c r="O16" s="61"/>
      <c r="P16" s="62"/>
      <c r="Q16" s="61"/>
      <c r="R16" s="61"/>
      <c r="S16" s="63"/>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t="shared" si="1"/>
        <v>0</v>
      </c>
      <c r="BB16" s="65">
        <f t="shared" si="2"/>
        <v>0</v>
      </c>
      <c r="BC16" s="66" t="str">
        <f t="shared" si="3"/>
        <v>INR Zero Only</v>
      </c>
      <c r="IE16" s="22">
        <v>3</v>
      </c>
      <c r="IF16" s="22" t="s">
        <v>42</v>
      </c>
      <c r="IG16" s="22" t="s">
        <v>43</v>
      </c>
      <c r="IH16" s="22">
        <v>10</v>
      </c>
      <c r="II16" s="22" t="s">
        <v>36</v>
      </c>
    </row>
    <row r="17" spans="1:243" s="21" customFormat="1" ht="89.25">
      <c r="A17" s="47">
        <v>5</v>
      </c>
      <c r="B17" s="75" t="s">
        <v>72</v>
      </c>
      <c r="C17" s="16"/>
      <c r="D17" s="74">
        <v>18.61</v>
      </c>
      <c r="E17" s="51" t="s">
        <v>53</v>
      </c>
      <c r="F17" s="54"/>
      <c r="G17" s="23"/>
      <c r="H17" s="23"/>
      <c r="I17" s="17" t="s">
        <v>37</v>
      </c>
      <c r="J17" s="19">
        <f t="shared" si="0"/>
        <v>1</v>
      </c>
      <c r="K17" s="20" t="s">
        <v>47</v>
      </c>
      <c r="L17" s="20" t="s">
        <v>7</v>
      </c>
      <c r="M17" s="60"/>
      <c r="N17" s="61"/>
      <c r="O17" s="61"/>
      <c r="P17" s="62"/>
      <c r="Q17" s="61"/>
      <c r="R17" s="61"/>
      <c r="S17" s="63"/>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 t="shared" si="1"/>
        <v>0</v>
      </c>
      <c r="BB17" s="65">
        <f t="shared" si="2"/>
        <v>0</v>
      </c>
      <c r="BC17" s="66" t="str">
        <f t="shared" si="3"/>
        <v>INR Zero Only</v>
      </c>
      <c r="IE17" s="22">
        <v>1.01</v>
      </c>
      <c r="IF17" s="22" t="s">
        <v>38</v>
      </c>
      <c r="IG17" s="22" t="s">
        <v>35</v>
      </c>
      <c r="IH17" s="22">
        <v>123.223</v>
      </c>
      <c r="II17" s="22" t="s">
        <v>36</v>
      </c>
    </row>
    <row r="18" spans="1:243" s="21" customFormat="1" ht="229.5">
      <c r="A18" s="47">
        <v>6</v>
      </c>
      <c r="B18" s="75" t="s">
        <v>73</v>
      </c>
      <c r="C18" s="16"/>
      <c r="D18" s="74">
        <v>195.52</v>
      </c>
      <c r="E18" s="51" t="s">
        <v>53</v>
      </c>
      <c r="F18" s="54"/>
      <c r="G18" s="23"/>
      <c r="H18" s="23"/>
      <c r="I18" s="17" t="s">
        <v>37</v>
      </c>
      <c r="J18" s="19">
        <f t="shared" si="0"/>
        <v>1</v>
      </c>
      <c r="K18" s="20" t="s">
        <v>47</v>
      </c>
      <c r="L18" s="20" t="s">
        <v>7</v>
      </c>
      <c r="M18" s="60"/>
      <c r="N18" s="61"/>
      <c r="O18" s="61"/>
      <c r="P18" s="62"/>
      <c r="Q18" s="61"/>
      <c r="R18" s="61"/>
      <c r="S18" s="63"/>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7"/>
      <c r="AV18" s="64"/>
      <c r="AW18" s="64"/>
      <c r="AX18" s="64"/>
      <c r="AY18" s="64"/>
      <c r="AZ18" s="64"/>
      <c r="BA18" s="65">
        <f t="shared" si="1"/>
        <v>0</v>
      </c>
      <c r="BB18" s="65">
        <f t="shared" si="2"/>
        <v>0</v>
      </c>
      <c r="BC18" s="66" t="str">
        <f t="shared" si="3"/>
        <v>INR Zero Only</v>
      </c>
      <c r="IE18" s="22">
        <v>1.02</v>
      </c>
      <c r="IF18" s="22" t="s">
        <v>39</v>
      </c>
      <c r="IG18" s="22" t="s">
        <v>40</v>
      </c>
      <c r="IH18" s="22">
        <v>213</v>
      </c>
      <c r="II18" s="22" t="s">
        <v>36</v>
      </c>
    </row>
    <row r="19" spans="1:243" s="21" customFormat="1" ht="96" customHeight="1">
      <c r="A19" s="47">
        <v>7</v>
      </c>
      <c r="B19" s="75" t="s">
        <v>74</v>
      </c>
      <c r="C19" s="16"/>
      <c r="D19" s="74">
        <v>26950.78</v>
      </c>
      <c r="E19" s="51" t="s">
        <v>68</v>
      </c>
      <c r="F19" s="54"/>
      <c r="G19" s="23"/>
      <c r="H19" s="23"/>
      <c r="I19" s="17" t="s">
        <v>37</v>
      </c>
      <c r="J19" s="19">
        <f>IF(I19="Less(-)",-1,1)</f>
        <v>1</v>
      </c>
      <c r="K19" s="20" t="s">
        <v>47</v>
      </c>
      <c r="L19" s="20" t="s">
        <v>7</v>
      </c>
      <c r="M19" s="60"/>
      <c r="N19" s="61"/>
      <c r="O19" s="61"/>
      <c r="P19" s="62"/>
      <c r="Q19" s="61"/>
      <c r="R19" s="61"/>
      <c r="S19" s="63"/>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5">
        <f>total_amount_ba($B$2,$D$2,D19,F19,J19,K19,M19)</f>
        <v>0</v>
      </c>
      <c r="BB19" s="65">
        <f>BA19+SUM(N19:AZ19)</f>
        <v>0</v>
      </c>
      <c r="BC19" s="66" t="str">
        <f>SpellNumber(L19,BB19)</f>
        <v>INR Zero Only</v>
      </c>
      <c r="IE19" s="22"/>
      <c r="IF19" s="22"/>
      <c r="IG19" s="22"/>
      <c r="IH19" s="22"/>
      <c r="II19" s="22"/>
    </row>
    <row r="20" spans="1:243" s="21" customFormat="1" ht="63.75">
      <c r="A20" s="47">
        <v>8</v>
      </c>
      <c r="B20" s="75" t="s">
        <v>63</v>
      </c>
      <c r="C20" s="16"/>
      <c r="D20" s="74">
        <v>25.63</v>
      </c>
      <c r="E20" s="51" t="s">
        <v>52</v>
      </c>
      <c r="F20" s="54"/>
      <c r="G20" s="23"/>
      <c r="H20" s="23"/>
      <c r="I20" s="17" t="s">
        <v>37</v>
      </c>
      <c r="J20" s="19">
        <f>IF(I20="Less(-)",-1,1)</f>
        <v>1</v>
      </c>
      <c r="K20" s="20" t="s">
        <v>47</v>
      </c>
      <c r="L20" s="20" t="s">
        <v>7</v>
      </c>
      <c r="M20" s="60"/>
      <c r="N20" s="61"/>
      <c r="O20" s="61"/>
      <c r="P20" s="62"/>
      <c r="Q20" s="61"/>
      <c r="R20" s="61"/>
      <c r="S20" s="63"/>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5">
        <f>total_amount_ba($B$2,$D$2,D20,F20,J20,K20,M20)</f>
        <v>0</v>
      </c>
      <c r="BB20" s="65">
        <f>BA20+SUM(N20:AZ20)</f>
        <v>0</v>
      </c>
      <c r="BC20" s="66" t="str">
        <f>SpellNumber(L20,BB20)</f>
        <v>INR Zero Only</v>
      </c>
      <c r="IE20" s="22"/>
      <c r="IF20" s="22"/>
      <c r="IG20" s="22"/>
      <c r="IH20" s="22"/>
      <c r="II20" s="22"/>
    </row>
    <row r="21" spans="1:243" s="21" customFormat="1" ht="55.5" customHeight="1">
      <c r="A21" s="47">
        <v>9</v>
      </c>
      <c r="B21" s="75" t="s">
        <v>75</v>
      </c>
      <c r="C21" s="16"/>
      <c r="D21" s="74">
        <v>1031.45</v>
      </c>
      <c r="E21" s="51" t="s">
        <v>52</v>
      </c>
      <c r="F21" s="54"/>
      <c r="G21" s="23"/>
      <c r="H21" s="23"/>
      <c r="I21" s="17" t="s">
        <v>37</v>
      </c>
      <c r="J21" s="19">
        <f>IF(I21="Less(-)",-1,1)</f>
        <v>1</v>
      </c>
      <c r="K21" s="20" t="s">
        <v>47</v>
      </c>
      <c r="L21" s="20" t="s">
        <v>7</v>
      </c>
      <c r="M21" s="60"/>
      <c r="N21" s="61"/>
      <c r="O21" s="61"/>
      <c r="P21" s="62"/>
      <c r="Q21" s="61"/>
      <c r="R21" s="61"/>
      <c r="S21" s="63"/>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5">
        <f>total_amount_ba($B$2,$D$2,D21,F21,J21,K21,M21)</f>
        <v>0</v>
      </c>
      <c r="BB21" s="65">
        <f>BA21+SUM(N21:AZ21)</f>
        <v>0</v>
      </c>
      <c r="BC21" s="66" t="str">
        <f>SpellNumber(L21,BB21)</f>
        <v>INR Zero Only</v>
      </c>
      <c r="IE21" s="22"/>
      <c r="IF21" s="22"/>
      <c r="IG21" s="22"/>
      <c r="IH21" s="22"/>
      <c r="II21" s="22"/>
    </row>
    <row r="22" spans="1:243" s="21" customFormat="1" ht="81" customHeight="1">
      <c r="A22" s="47">
        <v>10</v>
      </c>
      <c r="B22" s="75" t="s">
        <v>76</v>
      </c>
      <c r="C22" s="16"/>
      <c r="D22" s="74">
        <v>6943.01</v>
      </c>
      <c r="E22" s="51" t="s">
        <v>68</v>
      </c>
      <c r="F22" s="54"/>
      <c r="G22" s="23"/>
      <c r="H22" s="23"/>
      <c r="I22" s="17" t="s">
        <v>37</v>
      </c>
      <c r="J22" s="19">
        <f>IF(I22="Less(-)",-1,1)</f>
        <v>1</v>
      </c>
      <c r="K22" s="20" t="s">
        <v>47</v>
      </c>
      <c r="L22" s="20" t="s">
        <v>7</v>
      </c>
      <c r="M22" s="60"/>
      <c r="N22" s="61"/>
      <c r="O22" s="61"/>
      <c r="P22" s="62"/>
      <c r="Q22" s="61"/>
      <c r="R22" s="61"/>
      <c r="S22" s="63"/>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5">
        <f>total_amount_ba($B$2,$D$2,D22,F22,J22,K22,M22)</f>
        <v>0</v>
      </c>
      <c r="BB22" s="65">
        <f>BA22+SUM(N22:AZ22)</f>
        <v>0</v>
      </c>
      <c r="BC22" s="66" t="str">
        <f>SpellNumber(L22,BB22)</f>
        <v>INR Zero Only</v>
      </c>
      <c r="IE22" s="22"/>
      <c r="IF22" s="22"/>
      <c r="IG22" s="22"/>
      <c r="IH22" s="22"/>
      <c r="II22" s="22"/>
    </row>
    <row r="23" spans="1:243" s="21" customFormat="1" ht="81.75" customHeight="1">
      <c r="A23" s="47">
        <v>11</v>
      </c>
      <c r="B23" s="75" t="s">
        <v>101</v>
      </c>
      <c r="C23" s="16"/>
      <c r="D23" s="74">
        <v>8.99</v>
      </c>
      <c r="E23" s="51" t="s">
        <v>53</v>
      </c>
      <c r="F23" s="54"/>
      <c r="G23" s="23"/>
      <c r="H23" s="23"/>
      <c r="I23" s="17" t="s">
        <v>37</v>
      </c>
      <c r="J23" s="19">
        <f>IF(I23="Less(-)",-1,1)</f>
        <v>1</v>
      </c>
      <c r="K23" s="20" t="s">
        <v>47</v>
      </c>
      <c r="L23" s="20" t="s">
        <v>7</v>
      </c>
      <c r="M23" s="60"/>
      <c r="N23" s="61"/>
      <c r="O23" s="61"/>
      <c r="P23" s="62"/>
      <c r="Q23" s="61"/>
      <c r="R23" s="61"/>
      <c r="S23" s="63"/>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5">
        <f>total_amount_ba($B$2,$D$2,D23,F23,J23,K23,M23)</f>
        <v>0</v>
      </c>
      <c r="BB23" s="65">
        <f>BA23+SUM(N23:AZ23)</f>
        <v>0</v>
      </c>
      <c r="BC23" s="66" t="str">
        <f>SpellNumber(L23,BB23)</f>
        <v>INR Zero Only</v>
      </c>
      <c r="IE23" s="22"/>
      <c r="IF23" s="22"/>
      <c r="IG23" s="22"/>
      <c r="IH23" s="22"/>
      <c r="II23" s="22"/>
    </row>
    <row r="24" spans="1:243" s="21" customFormat="1" ht="165.75">
      <c r="A24" s="47">
        <v>12</v>
      </c>
      <c r="B24" s="75" t="s">
        <v>77</v>
      </c>
      <c r="C24" s="16"/>
      <c r="D24" s="74">
        <v>498.42</v>
      </c>
      <c r="E24" s="51" t="s">
        <v>52</v>
      </c>
      <c r="F24" s="54"/>
      <c r="G24" s="23"/>
      <c r="H24" s="23"/>
      <c r="I24" s="17" t="s">
        <v>37</v>
      </c>
      <c r="J24" s="19">
        <f t="shared" si="0"/>
        <v>1</v>
      </c>
      <c r="K24" s="20" t="s">
        <v>47</v>
      </c>
      <c r="L24" s="20" t="s">
        <v>7</v>
      </c>
      <c r="M24" s="60"/>
      <c r="N24" s="61"/>
      <c r="O24" s="61"/>
      <c r="P24" s="62"/>
      <c r="Q24" s="61"/>
      <c r="R24" s="61"/>
      <c r="S24" s="63"/>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5">
        <f t="shared" si="1"/>
        <v>0</v>
      </c>
      <c r="BB24" s="65">
        <f t="shared" si="2"/>
        <v>0</v>
      </c>
      <c r="BC24" s="66" t="str">
        <f t="shared" si="3"/>
        <v>INR Zero Only</v>
      </c>
      <c r="IE24" s="22">
        <v>2</v>
      </c>
      <c r="IF24" s="22" t="s">
        <v>34</v>
      </c>
      <c r="IG24" s="22" t="s">
        <v>41</v>
      </c>
      <c r="IH24" s="22">
        <v>10</v>
      </c>
      <c r="II24" s="22" t="s">
        <v>36</v>
      </c>
    </row>
    <row r="25" spans="1:243" s="21" customFormat="1" ht="81.75" customHeight="1">
      <c r="A25" s="47">
        <v>13</v>
      </c>
      <c r="B25" s="76" t="s">
        <v>78</v>
      </c>
      <c r="C25" s="16"/>
      <c r="D25" s="74">
        <v>117.57</v>
      </c>
      <c r="E25" s="51" t="s">
        <v>52</v>
      </c>
      <c r="F25" s="54"/>
      <c r="G25" s="23"/>
      <c r="H25" s="23"/>
      <c r="I25" s="17" t="s">
        <v>37</v>
      </c>
      <c r="J25" s="19">
        <f t="shared" si="0"/>
        <v>1</v>
      </c>
      <c r="K25" s="20" t="s">
        <v>47</v>
      </c>
      <c r="L25" s="20" t="s">
        <v>7</v>
      </c>
      <c r="M25" s="60"/>
      <c r="N25" s="61"/>
      <c r="O25" s="61"/>
      <c r="P25" s="62"/>
      <c r="Q25" s="61"/>
      <c r="R25" s="61"/>
      <c r="S25" s="63"/>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5">
        <f t="shared" si="1"/>
        <v>0</v>
      </c>
      <c r="BB25" s="65">
        <f t="shared" si="2"/>
        <v>0</v>
      </c>
      <c r="BC25" s="66" t="str">
        <f t="shared" si="3"/>
        <v>INR Zero Only</v>
      </c>
      <c r="IE25" s="22">
        <v>3</v>
      </c>
      <c r="IF25" s="22" t="s">
        <v>42</v>
      </c>
      <c r="IG25" s="22" t="s">
        <v>43</v>
      </c>
      <c r="IH25" s="22">
        <v>10</v>
      </c>
      <c r="II25" s="22" t="s">
        <v>36</v>
      </c>
    </row>
    <row r="26" spans="1:243" s="21" customFormat="1" ht="89.25">
      <c r="A26" s="47">
        <v>14</v>
      </c>
      <c r="B26" s="75" t="s">
        <v>79</v>
      </c>
      <c r="C26" s="16"/>
      <c r="D26" s="74">
        <v>5.67</v>
      </c>
      <c r="E26" s="51" t="s">
        <v>52</v>
      </c>
      <c r="F26" s="54"/>
      <c r="G26" s="23"/>
      <c r="H26" s="23"/>
      <c r="I26" s="17" t="s">
        <v>37</v>
      </c>
      <c r="J26" s="19">
        <f t="shared" si="0"/>
        <v>1</v>
      </c>
      <c r="K26" s="20" t="s">
        <v>47</v>
      </c>
      <c r="L26" s="20" t="s">
        <v>7</v>
      </c>
      <c r="M26" s="60"/>
      <c r="N26" s="61"/>
      <c r="O26" s="61"/>
      <c r="P26" s="62"/>
      <c r="Q26" s="61"/>
      <c r="R26" s="61"/>
      <c r="S26" s="63"/>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5">
        <f t="shared" si="1"/>
        <v>0</v>
      </c>
      <c r="BB26" s="65">
        <f t="shared" si="2"/>
        <v>0</v>
      </c>
      <c r="BC26" s="66" t="str">
        <f t="shared" si="3"/>
        <v>INR Zero Only</v>
      </c>
      <c r="IE26" s="22">
        <v>1.01</v>
      </c>
      <c r="IF26" s="22" t="s">
        <v>38</v>
      </c>
      <c r="IG26" s="22" t="s">
        <v>35</v>
      </c>
      <c r="IH26" s="22">
        <v>123.223</v>
      </c>
      <c r="II26" s="22" t="s">
        <v>36</v>
      </c>
    </row>
    <row r="27" spans="1:243" s="21" customFormat="1" ht="84" customHeight="1">
      <c r="A27" s="47">
        <v>15</v>
      </c>
      <c r="B27" s="75" t="s">
        <v>80</v>
      </c>
      <c r="C27" s="16"/>
      <c r="D27" s="74">
        <v>24</v>
      </c>
      <c r="E27" s="51" t="s">
        <v>54</v>
      </c>
      <c r="F27" s="43"/>
      <c r="G27" s="23"/>
      <c r="H27" s="23"/>
      <c r="I27" s="17" t="s">
        <v>37</v>
      </c>
      <c r="J27" s="19">
        <f t="shared" si="0"/>
        <v>1</v>
      </c>
      <c r="K27" s="20" t="s">
        <v>47</v>
      </c>
      <c r="L27" s="20" t="s">
        <v>7</v>
      </c>
      <c r="M27" s="60"/>
      <c r="N27" s="61"/>
      <c r="O27" s="61"/>
      <c r="P27" s="62"/>
      <c r="Q27" s="61"/>
      <c r="R27" s="61"/>
      <c r="S27" s="63"/>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5">
        <f t="shared" si="1"/>
        <v>0</v>
      </c>
      <c r="BB27" s="65">
        <f aca="true" t="shared" si="4" ref="BB27:BB47">BA27+SUM(N27:AZ27)</f>
        <v>0</v>
      </c>
      <c r="BC27" s="66" t="str">
        <f t="shared" si="3"/>
        <v>INR Zero Only</v>
      </c>
      <c r="IE27" s="22"/>
      <c r="IF27" s="22"/>
      <c r="IG27" s="22"/>
      <c r="IH27" s="22"/>
      <c r="II27" s="22"/>
    </row>
    <row r="28" spans="1:243" s="21" customFormat="1" ht="280.5">
      <c r="A28" s="47">
        <v>16</v>
      </c>
      <c r="B28" s="75" t="s">
        <v>81</v>
      </c>
      <c r="C28" s="16"/>
      <c r="D28" s="74">
        <v>407.68</v>
      </c>
      <c r="E28" s="51" t="s">
        <v>55</v>
      </c>
      <c r="F28" s="43"/>
      <c r="G28" s="23"/>
      <c r="H28" s="23"/>
      <c r="I28" s="17" t="s">
        <v>37</v>
      </c>
      <c r="J28" s="19">
        <f t="shared" si="0"/>
        <v>1</v>
      </c>
      <c r="K28" s="20" t="s">
        <v>47</v>
      </c>
      <c r="L28" s="20" t="s">
        <v>7</v>
      </c>
      <c r="M28" s="60"/>
      <c r="N28" s="61"/>
      <c r="O28" s="61"/>
      <c r="P28" s="62"/>
      <c r="Q28" s="61"/>
      <c r="R28" s="61"/>
      <c r="S28" s="63"/>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5">
        <f t="shared" si="1"/>
        <v>0</v>
      </c>
      <c r="BB28" s="65">
        <f t="shared" si="4"/>
        <v>0</v>
      </c>
      <c r="BC28" s="66" t="str">
        <f t="shared" si="3"/>
        <v>INR Zero Only</v>
      </c>
      <c r="IE28" s="22"/>
      <c r="IF28" s="22"/>
      <c r="IG28" s="22"/>
      <c r="IH28" s="22"/>
      <c r="II28" s="22"/>
    </row>
    <row r="29" spans="1:243" s="21" customFormat="1" ht="107.25" customHeight="1">
      <c r="A29" s="47">
        <v>17</v>
      </c>
      <c r="B29" s="75" t="s">
        <v>82</v>
      </c>
      <c r="C29" s="16"/>
      <c r="D29" s="74">
        <v>100.8</v>
      </c>
      <c r="E29" s="51" t="s">
        <v>56</v>
      </c>
      <c r="F29" s="43"/>
      <c r="G29" s="23"/>
      <c r="H29" s="23"/>
      <c r="I29" s="17" t="s">
        <v>37</v>
      </c>
      <c r="J29" s="19">
        <f t="shared" si="0"/>
        <v>1</v>
      </c>
      <c r="K29" s="20" t="s">
        <v>47</v>
      </c>
      <c r="L29" s="20" t="s">
        <v>7</v>
      </c>
      <c r="M29" s="60"/>
      <c r="N29" s="61"/>
      <c r="O29" s="61"/>
      <c r="P29" s="62"/>
      <c r="Q29" s="61"/>
      <c r="R29" s="61"/>
      <c r="S29" s="63"/>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5">
        <f t="shared" si="1"/>
        <v>0</v>
      </c>
      <c r="BB29" s="65">
        <f t="shared" si="4"/>
        <v>0</v>
      </c>
      <c r="BC29" s="66" t="str">
        <f t="shared" si="3"/>
        <v>INR Zero Only</v>
      </c>
      <c r="IE29" s="22"/>
      <c r="IF29" s="22"/>
      <c r="IG29" s="22"/>
      <c r="IH29" s="22"/>
      <c r="II29" s="22"/>
    </row>
    <row r="30" spans="1:243" s="21" customFormat="1" ht="191.25">
      <c r="A30" s="47">
        <v>18</v>
      </c>
      <c r="B30" s="75" t="s">
        <v>83</v>
      </c>
      <c r="C30" s="16"/>
      <c r="D30" s="74">
        <v>107.06</v>
      </c>
      <c r="E30" s="51" t="s">
        <v>52</v>
      </c>
      <c r="F30" s="43"/>
      <c r="G30" s="23"/>
      <c r="H30" s="23"/>
      <c r="I30" s="17" t="s">
        <v>37</v>
      </c>
      <c r="J30" s="19">
        <f t="shared" si="0"/>
        <v>1</v>
      </c>
      <c r="K30" s="20" t="s">
        <v>47</v>
      </c>
      <c r="L30" s="20" t="s">
        <v>7</v>
      </c>
      <c r="M30" s="60"/>
      <c r="N30" s="61"/>
      <c r="O30" s="61"/>
      <c r="P30" s="62"/>
      <c r="Q30" s="61"/>
      <c r="R30" s="61"/>
      <c r="S30" s="63"/>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5">
        <f t="shared" si="1"/>
        <v>0</v>
      </c>
      <c r="BB30" s="65">
        <f t="shared" si="4"/>
        <v>0</v>
      </c>
      <c r="BC30" s="66" t="str">
        <f t="shared" si="3"/>
        <v>INR Zero Only</v>
      </c>
      <c r="IE30" s="22"/>
      <c r="IF30" s="22"/>
      <c r="IG30" s="22"/>
      <c r="IH30" s="22"/>
      <c r="II30" s="22"/>
    </row>
    <row r="31" spans="1:243" s="21" customFormat="1" ht="83.25" customHeight="1">
      <c r="A31" s="47">
        <v>19</v>
      </c>
      <c r="B31" s="75" t="s">
        <v>84</v>
      </c>
      <c r="C31" s="16"/>
      <c r="D31" s="74">
        <v>2226.03</v>
      </c>
      <c r="E31" s="51" t="s">
        <v>52</v>
      </c>
      <c r="F31" s="43"/>
      <c r="G31" s="23"/>
      <c r="H31" s="23"/>
      <c r="I31" s="17" t="s">
        <v>37</v>
      </c>
      <c r="J31" s="19">
        <f t="shared" si="0"/>
        <v>1</v>
      </c>
      <c r="K31" s="20" t="s">
        <v>47</v>
      </c>
      <c r="L31" s="20" t="s">
        <v>7</v>
      </c>
      <c r="M31" s="60"/>
      <c r="N31" s="61"/>
      <c r="O31" s="61"/>
      <c r="P31" s="62"/>
      <c r="Q31" s="61"/>
      <c r="R31" s="61"/>
      <c r="S31" s="63"/>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5">
        <f t="shared" si="1"/>
        <v>0</v>
      </c>
      <c r="BB31" s="65">
        <f t="shared" si="4"/>
        <v>0</v>
      </c>
      <c r="BC31" s="66" t="str">
        <f t="shared" si="3"/>
        <v>INR Zero Only</v>
      </c>
      <c r="IE31" s="22"/>
      <c r="IF31" s="22"/>
      <c r="IG31" s="22"/>
      <c r="IH31" s="22"/>
      <c r="II31" s="22"/>
    </row>
    <row r="32" spans="1:243" s="21" customFormat="1" ht="76.5">
      <c r="A32" s="47">
        <v>20</v>
      </c>
      <c r="B32" s="75" t="s">
        <v>85</v>
      </c>
      <c r="C32" s="16"/>
      <c r="D32" s="74">
        <v>2</v>
      </c>
      <c r="E32" s="51" t="s">
        <v>57</v>
      </c>
      <c r="F32" s="43"/>
      <c r="G32" s="23"/>
      <c r="H32" s="23"/>
      <c r="I32" s="17" t="s">
        <v>37</v>
      </c>
      <c r="J32" s="19">
        <f t="shared" si="0"/>
        <v>1</v>
      </c>
      <c r="K32" s="20" t="s">
        <v>47</v>
      </c>
      <c r="L32" s="20" t="s">
        <v>7</v>
      </c>
      <c r="M32" s="60"/>
      <c r="N32" s="61"/>
      <c r="O32" s="61"/>
      <c r="P32" s="62"/>
      <c r="Q32" s="61"/>
      <c r="R32" s="61"/>
      <c r="S32" s="63"/>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5">
        <f t="shared" si="1"/>
        <v>0</v>
      </c>
      <c r="BB32" s="65">
        <f t="shared" si="4"/>
        <v>0</v>
      </c>
      <c r="BC32" s="66" t="str">
        <f t="shared" si="3"/>
        <v>INR Zero Only</v>
      </c>
      <c r="IE32" s="22"/>
      <c r="IF32" s="22"/>
      <c r="IG32" s="22"/>
      <c r="IH32" s="22"/>
      <c r="II32" s="22"/>
    </row>
    <row r="33" spans="1:243" s="21" customFormat="1" ht="195.75" customHeight="1">
      <c r="A33" s="47">
        <v>21</v>
      </c>
      <c r="B33" s="75" t="s">
        <v>86</v>
      </c>
      <c r="C33" s="16"/>
      <c r="D33" s="74">
        <v>2</v>
      </c>
      <c r="E33" s="51" t="s">
        <v>64</v>
      </c>
      <c r="F33" s="43"/>
      <c r="G33" s="23"/>
      <c r="H33" s="23"/>
      <c r="I33" s="17" t="s">
        <v>37</v>
      </c>
      <c r="J33" s="19">
        <f t="shared" si="0"/>
        <v>1</v>
      </c>
      <c r="K33" s="20" t="s">
        <v>47</v>
      </c>
      <c r="L33" s="20" t="s">
        <v>7</v>
      </c>
      <c r="M33" s="60"/>
      <c r="N33" s="61"/>
      <c r="O33" s="61"/>
      <c r="P33" s="62"/>
      <c r="Q33" s="61"/>
      <c r="R33" s="61"/>
      <c r="S33" s="63"/>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5">
        <f t="shared" si="1"/>
        <v>0</v>
      </c>
      <c r="BB33" s="65">
        <f t="shared" si="4"/>
        <v>0</v>
      </c>
      <c r="BC33" s="66" t="str">
        <f t="shared" si="3"/>
        <v>INR Zero Only</v>
      </c>
      <c r="IE33" s="22"/>
      <c r="IF33" s="22"/>
      <c r="IG33" s="22"/>
      <c r="IH33" s="22"/>
      <c r="II33" s="22"/>
    </row>
    <row r="34" spans="1:243" s="21" customFormat="1" ht="111.75">
      <c r="A34" s="47">
        <v>22</v>
      </c>
      <c r="B34" s="75" t="s">
        <v>87</v>
      </c>
      <c r="C34" s="16"/>
      <c r="D34" s="74">
        <v>2</v>
      </c>
      <c r="E34" s="51" t="s">
        <v>64</v>
      </c>
      <c r="F34" s="43"/>
      <c r="G34" s="23"/>
      <c r="H34" s="23"/>
      <c r="I34" s="17" t="s">
        <v>37</v>
      </c>
      <c r="J34" s="19">
        <f t="shared" si="0"/>
        <v>1</v>
      </c>
      <c r="K34" s="20" t="s">
        <v>47</v>
      </c>
      <c r="L34" s="20" t="s">
        <v>7</v>
      </c>
      <c r="M34" s="60"/>
      <c r="N34" s="61"/>
      <c r="O34" s="61"/>
      <c r="P34" s="62"/>
      <c r="Q34" s="61"/>
      <c r="R34" s="61"/>
      <c r="S34" s="63"/>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5">
        <f t="shared" si="1"/>
        <v>0</v>
      </c>
      <c r="BB34" s="65">
        <f t="shared" si="4"/>
        <v>0</v>
      </c>
      <c r="BC34" s="66" t="str">
        <f t="shared" si="3"/>
        <v>INR Zero Only</v>
      </c>
      <c r="IE34" s="22"/>
      <c r="IF34" s="22"/>
      <c r="IG34" s="22"/>
      <c r="IH34" s="22"/>
      <c r="II34" s="22"/>
    </row>
    <row r="35" spans="1:243" s="21" customFormat="1" ht="111.75" customHeight="1">
      <c r="A35" s="47">
        <v>23</v>
      </c>
      <c r="B35" s="76" t="s">
        <v>88</v>
      </c>
      <c r="C35" s="16"/>
      <c r="D35" s="74">
        <v>1</v>
      </c>
      <c r="E35" s="51" t="s">
        <v>65</v>
      </c>
      <c r="F35" s="43"/>
      <c r="G35" s="23"/>
      <c r="H35" s="23"/>
      <c r="I35" s="17" t="s">
        <v>37</v>
      </c>
      <c r="J35" s="19">
        <f t="shared" si="0"/>
        <v>1</v>
      </c>
      <c r="K35" s="20" t="s">
        <v>47</v>
      </c>
      <c r="L35" s="20" t="s">
        <v>7</v>
      </c>
      <c r="M35" s="60"/>
      <c r="N35" s="61"/>
      <c r="O35" s="61"/>
      <c r="P35" s="62"/>
      <c r="Q35" s="61"/>
      <c r="R35" s="61"/>
      <c r="S35" s="63"/>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5">
        <f t="shared" si="1"/>
        <v>0</v>
      </c>
      <c r="BB35" s="65">
        <f t="shared" si="4"/>
        <v>0</v>
      </c>
      <c r="BC35" s="66" t="str">
        <f t="shared" si="3"/>
        <v>INR Zero Only</v>
      </c>
      <c r="IE35" s="22"/>
      <c r="IF35" s="22"/>
      <c r="IG35" s="22"/>
      <c r="IH35" s="22"/>
      <c r="II35" s="22"/>
    </row>
    <row r="36" spans="1:243" s="21" customFormat="1" ht="110.25" customHeight="1">
      <c r="A36" s="47">
        <v>24</v>
      </c>
      <c r="B36" s="75" t="s">
        <v>89</v>
      </c>
      <c r="C36" s="16"/>
      <c r="D36" s="74">
        <v>1</v>
      </c>
      <c r="E36" s="51" t="s">
        <v>66</v>
      </c>
      <c r="F36" s="43"/>
      <c r="G36" s="23"/>
      <c r="H36" s="23"/>
      <c r="I36" s="17" t="s">
        <v>37</v>
      </c>
      <c r="J36" s="19">
        <f t="shared" si="0"/>
        <v>1</v>
      </c>
      <c r="K36" s="20" t="s">
        <v>47</v>
      </c>
      <c r="L36" s="20" t="s">
        <v>7</v>
      </c>
      <c r="M36" s="60"/>
      <c r="N36" s="61"/>
      <c r="O36" s="61"/>
      <c r="P36" s="62"/>
      <c r="Q36" s="61"/>
      <c r="R36" s="61"/>
      <c r="S36" s="63"/>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5">
        <f t="shared" si="1"/>
        <v>0</v>
      </c>
      <c r="BB36" s="65">
        <f t="shared" si="4"/>
        <v>0</v>
      </c>
      <c r="BC36" s="66" t="str">
        <f t="shared" si="3"/>
        <v>INR Zero Only</v>
      </c>
      <c r="IE36" s="22"/>
      <c r="IF36" s="22"/>
      <c r="IG36" s="22"/>
      <c r="IH36" s="22"/>
      <c r="II36" s="22"/>
    </row>
    <row r="37" spans="1:243" s="21" customFormat="1" ht="86.25" customHeight="1">
      <c r="A37" s="47">
        <v>25</v>
      </c>
      <c r="B37" s="75" t="s">
        <v>90</v>
      </c>
      <c r="C37" s="16"/>
      <c r="D37" s="74">
        <v>1</v>
      </c>
      <c r="E37" s="51" t="s">
        <v>65</v>
      </c>
      <c r="F37" s="43"/>
      <c r="G37" s="23"/>
      <c r="H37" s="23"/>
      <c r="I37" s="17" t="s">
        <v>37</v>
      </c>
      <c r="J37" s="19">
        <f t="shared" si="0"/>
        <v>1</v>
      </c>
      <c r="K37" s="20" t="s">
        <v>47</v>
      </c>
      <c r="L37" s="20" t="s">
        <v>7</v>
      </c>
      <c r="M37" s="60"/>
      <c r="N37" s="61"/>
      <c r="O37" s="61"/>
      <c r="P37" s="62"/>
      <c r="Q37" s="61"/>
      <c r="R37" s="61"/>
      <c r="S37" s="63"/>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5">
        <f t="shared" si="1"/>
        <v>0</v>
      </c>
      <c r="BB37" s="65">
        <f t="shared" si="4"/>
        <v>0</v>
      </c>
      <c r="BC37" s="66" t="str">
        <f t="shared" si="3"/>
        <v>INR Zero Only</v>
      </c>
      <c r="IE37" s="22"/>
      <c r="IF37" s="22"/>
      <c r="IG37" s="22"/>
      <c r="IH37" s="22"/>
      <c r="II37" s="22"/>
    </row>
    <row r="38" spans="1:243" s="21" customFormat="1" ht="108.75" customHeight="1">
      <c r="A38" s="47">
        <v>26</v>
      </c>
      <c r="B38" s="75" t="s">
        <v>91</v>
      </c>
      <c r="C38" s="16"/>
      <c r="D38" s="74">
        <v>2</v>
      </c>
      <c r="E38" s="51" t="s">
        <v>64</v>
      </c>
      <c r="F38" s="43"/>
      <c r="G38" s="23"/>
      <c r="H38" s="23"/>
      <c r="I38" s="17" t="s">
        <v>37</v>
      </c>
      <c r="J38" s="19">
        <f t="shared" si="0"/>
        <v>1</v>
      </c>
      <c r="K38" s="20" t="s">
        <v>47</v>
      </c>
      <c r="L38" s="20" t="s">
        <v>7</v>
      </c>
      <c r="M38" s="60"/>
      <c r="N38" s="61"/>
      <c r="O38" s="61"/>
      <c r="P38" s="62"/>
      <c r="Q38" s="61"/>
      <c r="R38" s="61"/>
      <c r="S38" s="63"/>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5">
        <f t="shared" si="1"/>
        <v>0</v>
      </c>
      <c r="BB38" s="65">
        <f t="shared" si="4"/>
        <v>0</v>
      </c>
      <c r="BC38" s="66" t="str">
        <f t="shared" si="3"/>
        <v>INR Zero Only</v>
      </c>
      <c r="IE38" s="22"/>
      <c r="IF38" s="22"/>
      <c r="IG38" s="22"/>
      <c r="IH38" s="22"/>
      <c r="II38" s="22"/>
    </row>
    <row r="39" spans="1:243" s="21" customFormat="1" ht="135.75" customHeight="1">
      <c r="A39" s="47">
        <v>27</v>
      </c>
      <c r="B39" s="75" t="s">
        <v>92</v>
      </c>
      <c r="C39" s="16"/>
      <c r="D39" s="74">
        <v>1</v>
      </c>
      <c r="E39" s="51" t="s">
        <v>64</v>
      </c>
      <c r="F39" s="43"/>
      <c r="G39" s="23"/>
      <c r="H39" s="23"/>
      <c r="I39" s="17" t="s">
        <v>37</v>
      </c>
      <c r="J39" s="19">
        <f t="shared" si="0"/>
        <v>1</v>
      </c>
      <c r="K39" s="20" t="s">
        <v>47</v>
      </c>
      <c r="L39" s="20" t="s">
        <v>7</v>
      </c>
      <c r="M39" s="60"/>
      <c r="N39" s="61"/>
      <c r="O39" s="61"/>
      <c r="P39" s="62"/>
      <c r="Q39" s="61"/>
      <c r="R39" s="61"/>
      <c r="S39" s="63"/>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5">
        <f t="shared" si="1"/>
        <v>0</v>
      </c>
      <c r="BB39" s="65">
        <f t="shared" si="4"/>
        <v>0</v>
      </c>
      <c r="BC39" s="66" t="str">
        <f t="shared" si="3"/>
        <v>INR Zero Only</v>
      </c>
      <c r="IE39" s="22"/>
      <c r="IF39" s="22"/>
      <c r="IG39" s="22"/>
      <c r="IH39" s="22"/>
      <c r="II39" s="22"/>
    </row>
    <row r="40" spans="1:243" s="21" customFormat="1" ht="136.5" customHeight="1">
      <c r="A40" s="47">
        <v>28</v>
      </c>
      <c r="B40" s="76" t="s">
        <v>93</v>
      </c>
      <c r="C40" s="16"/>
      <c r="D40" s="74">
        <v>3</v>
      </c>
      <c r="E40" s="51" t="s">
        <v>64</v>
      </c>
      <c r="F40" s="43"/>
      <c r="G40" s="23"/>
      <c r="H40" s="23"/>
      <c r="I40" s="17" t="s">
        <v>37</v>
      </c>
      <c r="J40" s="19">
        <f t="shared" si="0"/>
        <v>1</v>
      </c>
      <c r="K40" s="20" t="s">
        <v>47</v>
      </c>
      <c r="L40" s="20" t="s">
        <v>7</v>
      </c>
      <c r="M40" s="60"/>
      <c r="N40" s="61"/>
      <c r="O40" s="61"/>
      <c r="P40" s="62"/>
      <c r="Q40" s="61"/>
      <c r="R40" s="61"/>
      <c r="S40" s="63"/>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5">
        <f t="shared" si="1"/>
        <v>0</v>
      </c>
      <c r="BB40" s="65">
        <f t="shared" si="4"/>
        <v>0</v>
      </c>
      <c r="BC40" s="66" t="str">
        <f t="shared" si="3"/>
        <v>INR Zero Only</v>
      </c>
      <c r="IE40" s="22"/>
      <c r="IF40" s="22"/>
      <c r="IG40" s="22"/>
      <c r="IH40" s="22"/>
      <c r="II40" s="22"/>
    </row>
    <row r="41" spans="1:243" s="21" customFormat="1" ht="87" customHeight="1">
      <c r="A41" s="47">
        <v>29</v>
      </c>
      <c r="B41" s="75" t="s">
        <v>94</v>
      </c>
      <c r="C41" s="16"/>
      <c r="D41" s="74">
        <v>1</v>
      </c>
      <c r="E41" s="51" t="s">
        <v>64</v>
      </c>
      <c r="F41" s="43"/>
      <c r="G41" s="23"/>
      <c r="H41" s="23"/>
      <c r="I41" s="17" t="s">
        <v>37</v>
      </c>
      <c r="J41" s="19">
        <f t="shared" si="0"/>
        <v>1</v>
      </c>
      <c r="K41" s="20" t="s">
        <v>47</v>
      </c>
      <c r="L41" s="20" t="s">
        <v>7</v>
      </c>
      <c r="M41" s="60"/>
      <c r="N41" s="61"/>
      <c r="O41" s="61"/>
      <c r="P41" s="62"/>
      <c r="Q41" s="61"/>
      <c r="R41" s="61"/>
      <c r="S41" s="63"/>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5">
        <f t="shared" si="1"/>
        <v>0</v>
      </c>
      <c r="BB41" s="65">
        <f t="shared" si="4"/>
        <v>0</v>
      </c>
      <c r="BC41" s="66" t="str">
        <f t="shared" si="3"/>
        <v>INR Zero Only</v>
      </c>
      <c r="IE41" s="22"/>
      <c r="IF41" s="22"/>
      <c r="IG41" s="22"/>
      <c r="IH41" s="22"/>
      <c r="II41" s="22"/>
    </row>
    <row r="42" spans="1:243" s="21" customFormat="1" ht="63.75">
      <c r="A42" s="47">
        <v>30</v>
      </c>
      <c r="B42" s="75" t="s">
        <v>95</v>
      </c>
      <c r="C42" s="16"/>
      <c r="D42" s="74">
        <v>1</v>
      </c>
      <c r="E42" s="51" t="s">
        <v>67</v>
      </c>
      <c r="F42" s="43"/>
      <c r="G42" s="23"/>
      <c r="H42" s="23"/>
      <c r="I42" s="17" t="s">
        <v>37</v>
      </c>
      <c r="J42" s="19">
        <f t="shared" si="0"/>
        <v>1</v>
      </c>
      <c r="K42" s="20" t="s">
        <v>47</v>
      </c>
      <c r="L42" s="20" t="s">
        <v>7</v>
      </c>
      <c r="M42" s="60"/>
      <c r="N42" s="61"/>
      <c r="O42" s="61"/>
      <c r="P42" s="62"/>
      <c r="Q42" s="61"/>
      <c r="R42" s="61"/>
      <c r="S42" s="63"/>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5">
        <f t="shared" si="1"/>
        <v>0</v>
      </c>
      <c r="BB42" s="65">
        <f t="shared" si="4"/>
        <v>0</v>
      </c>
      <c r="BC42" s="66" t="str">
        <f t="shared" si="3"/>
        <v>INR Zero Only</v>
      </c>
      <c r="IE42" s="22"/>
      <c r="IF42" s="22"/>
      <c r="IG42" s="22"/>
      <c r="IH42" s="22"/>
      <c r="II42" s="22"/>
    </row>
    <row r="43" spans="1:243" s="21" customFormat="1" ht="59.25" customHeight="1">
      <c r="A43" s="47">
        <v>31</v>
      </c>
      <c r="B43" s="75" t="s">
        <v>96</v>
      </c>
      <c r="C43" s="16"/>
      <c r="D43" s="74">
        <v>1</v>
      </c>
      <c r="E43" s="51" t="s">
        <v>67</v>
      </c>
      <c r="F43" s="43"/>
      <c r="G43" s="23"/>
      <c r="H43" s="23"/>
      <c r="I43" s="17" t="s">
        <v>37</v>
      </c>
      <c r="J43" s="19">
        <f t="shared" si="0"/>
        <v>1</v>
      </c>
      <c r="K43" s="20" t="s">
        <v>47</v>
      </c>
      <c r="L43" s="20" t="s">
        <v>7</v>
      </c>
      <c r="M43" s="60"/>
      <c r="N43" s="61"/>
      <c r="O43" s="61"/>
      <c r="P43" s="62"/>
      <c r="Q43" s="61"/>
      <c r="R43" s="61"/>
      <c r="S43" s="63"/>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5">
        <f t="shared" si="1"/>
        <v>0</v>
      </c>
      <c r="BB43" s="65">
        <f t="shared" si="4"/>
        <v>0</v>
      </c>
      <c r="BC43" s="66" t="str">
        <f t="shared" si="3"/>
        <v>INR Zero Only</v>
      </c>
      <c r="IE43" s="22"/>
      <c r="IF43" s="22"/>
      <c r="IG43" s="22"/>
      <c r="IH43" s="22"/>
      <c r="II43" s="22"/>
    </row>
    <row r="44" spans="1:243" s="21" customFormat="1" ht="63.75">
      <c r="A44" s="47">
        <v>32</v>
      </c>
      <c r="B44" s="75" t="s">
        <v>97</v>
      </c>
      <c r="C44" s="16"/>
      <c r="D44" s="74">
        <v>1</v>
      </c>
      <c r="E44" s="51" t="s">
        <v>67</v>
      </c>
      <c r="F44" s="43"/>
      <c r="G44" s="23"/>
      <c r="H44" s="23"/>
      <c r="I44" s="17" t="s">
        <v>37</v>
      </c>
      <c r="J44" s="19">
        <f t="shared" si="0"/>
        <v>1</v>
      </c>
      <c r="K44" s="20" t="s">
        <v>47</v>
      </c>
      <c r="L44" s="20" t="s">
        <v>7</v>
      </c>
      <c r="M44" s="60"/>
      <c r="N44" s="61"/>
      <c r="O44" s="61"/>
      <c r="P44" s="62"/>
      <c r="Q44" s="61"/>
      <c r="R44" s="61"/>
      <c r="S44" s="63"/>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5">
        <f t="shared" si="1"/>
        <v>0</v>
      </c>
      <c r="BB44" s="65">
        <f t="shared" si="4"/>
        <v>0</v>
      </c>
      <c r="BC44" s="66" t="str">
        <f t="shared" si="3"/>
        <v>INR Zero Only</v>
      </c>
      <c r="IE44" s="22"/>
      <c r="IF44" s="22"/>
      <c r="IG44" s="22"/>
      <c r="IH44" s="22"/>
      <c r="II44" s="22"/>
    </row>
    <row r="45" spans="1:243" s="21" customFormat="1" ht="68.25" customHeight="1">
      <c r="A45" s="47">
        <v>33</v>
      </c>
      <c r="B45" s="75" t="s">
        <v>98</v>
      </c>
      <c r="C45" s="16"/>
      <c r="D45" s="74">
        <v>1</v>
      </c>
      <c r="E45" s="51" t="s">
        <v>67</v>
      </c>
      <c r="F45" s="43"/>
      <c r="G45" s="23"/>
      <c r="H45" s="23"/>
      <c r="I45" s="17" t="s">
        <v>37</v>
      </c>
      <c r="J45" s="19">
        <f t="shared" si="0"/>
        <v>1</v>
      </c>
      <c r="K45" s="20" t="s">
        <v>47</v>
      </c>
      <c r="L45" s="20" t="s">
        <v>7</v>
      </c>
      <c r="M45" s="60"/>
      <c r="N45" s="61"/>
      <c r="O45" s="61"/>
      <c r="P45" s="62"/>
      <c r="Q45" s="61"/>
      <c r="R45" s="61"/>
      <c r="S45" s="63"/>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5">
        <f t="shared" si="1"/>
        <v>0</v>
      </c>
      <c r="BB45" s="65">
        <f t="shared" si="4"/>
        <v>0</v>
      </c>
      <c r="BC45" s="66" t="str">
        <f t="shared" si="3"/>
        <v>INR Zero Only</v>
      </c>
      <c r="IE45" s="22"/>
      <c r="IF45" s="22"/>
      <c r="IG45" s="22"/>
      <c r="IH45" s="22"/>
      <c r="II45" s="22"/>
    </row>
    <row r="46" spans="1:243" s="21" customFormat="1" ht="70.5" customHeight="1">
      <c r="A46" s="47">
        <v>34</v>
      </c>
      <c r="B46" s="75" t="s">
        <v>99</v>
      </c>
      <c r="C46" s="16"/>
      <c r="D46" s="74">
        <v>1</v>
      </c>
      <c r="E46" s="51" t="s">
        <v>67</v>
      </c>
      <c r="F46" s="43"/>
      <c r="G46" s="23"/>
      <c r="H46" s="23"/>
      <c r="I46" s="17" t="s">
        <v>37</v>
      </c>
      <c r="J46" s="19">
        <f t="shared" si="0"/>
        <v>1</v>
      </c>
      <c r="K46" s="20" t="s">
        <v>47</v>
      </c>
      <c r="L46" s="20" t="s">
        <v>7</v>
      </c>
      <c r="M46" s="60"/>
      <c r="N46" s="61"/>
      <c r="O46" s="61"/>
      <c r="P46" s="62"/>
      <c r="Q46" s="61"/>
      <c r="R46" s="61"/>
      <c r="S46" s="63"/>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5">
        <f t="shared" si="1"/>
        <v>0</v>
      </c>
      <c r="BB46" s="65">
        <f t="shared" si="4"/>
        <v>0</v>
      </c>
      <c r="BC46" s="66" t="str">
        <f t="shared" si="3"/>
        <v>INR Zero Only</v>
      </c>
      <c r="IE46" s="22"/>
      <c r="IF46" s="22"/>
      <c r="IG46" s="22"/>
      <c r="IH46" s="22"/>
      <c r="II46" s="22"/>
    </row>
    <row r="47" spans="1:243" s="21" customFormat="1" ht="38.25">
      <c r="A47" s="47">
        <v>35</v>
      </c>
      <c r="B47" s="75" t="s">
        <v>100</v>
      </c>
      <c r="C47" s="16"/>
      <c r="D47" s="74">
        <v>1</v>
      </c>
      <c r="E47" s="51" t="s">
        <v>67</v>
      </c>
      <c r="F47" s="43"/>
      <c r="G47" s="23"/>
      <c r="H47" s="23"/>
      <c r="I47" s="17" t="s">
        <v>37</v>
      </c>
      <c r="J47" s="19">
        <f t="shared" si="0"/>
        <v>1</v>
      </c>
      <c r="K47" s="20" t="s">
        <v>47</v>
      </c>
      <c r="L47" s="20" t="s">
        <v>7</v>
      </c>
      <c r="M47" s="60"/>
      <c r="N47" s="61"/>
      <c r="O47" s="61"/>
      <c r="P47" s="62"/>
      <c r="Q47" s="61"/>
      <c r="R47" s="61"/>
      <c r="S47" s="63"/>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5">
        <f t="shared" si="1"/>
        <v>0</v>
      </c>
      <c r="BB47" s="65">
        <f t="shared" si="4"/>
        <v>0</v>
      </c>
      <c r="BC47" s="66" t="str">
        <f t="shared" si="3"/>
        <v>INR Zero Only</v>
      </c>
      <c r="IE47" s="22"/>
      <c r="IF47" s="22"/>
      <c r="IG47" s="22"/>
      <c r="IH47" s="22"/>
      <c r="II47" s="22"/>
    </row>
    <row r="48" spans="1:243" s="21" customFormat="1" ht="33" customHeight="1">
      <c r="A48" s="48" t="s">
        <v>45</v>
      </c>
      <c r="B48" s="25"/>
      <c r="C48" s="26"/>
      <c r="D48" s="55"/>
      <c r="E48" s="55"/>
      <c r="F48" s="55"/>
      <c r="G48" s="27"/>
      <c r="H48" s="28"/>
      <c r="I48" s="28"/>
      <c r="J48" s="28"/>
      <c r="K48" s="28"/>
      <c r="L48" s="29"/>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9">
        <f>SUM(BA13:BA47)</f>
        <v>0</v>
      </c>
      <c r="BB48" s="69">
        <f>SUM(BB13:BB47)</f>
        <v>0</v>
      </c>
      <c r="BC48" s="66" t="str">
        <f>SpellNumber($E$2,BB48)</f>
        <v>INR Zero Only</v>
      </c>
      <c r="IE48" s="22">
        <v>4</v>
      </c>
      <c r="IF48" s="22" t="s">
        <v>39</v>
      </c>
      <c r="IG48" s="22" t="s">
        <v>44</v>
      </c>
      <c r="IH48" s="22">
        <v>10</v>
      </c>
      <c r="II48" s="22" t="s">
        <v>36</v>
      </c>
    </row>
    <row r="49" spans="1:243" s="37" customFormat="1" ht="39" customHeight="1" hidden="1">
      <c r="A49" s="49" t="s">
        <v>49</v>
      </c>
      <c r="B49" s="30"/>
      <c r="C49" s="31"/>
      <c r="D49" s="57"/>
      <c r="E49" s="53" t="s">
        <v>46</v>
      </c>
      <c r="F49" s="41"/>
      <c r="G49" s="32"/>
      <c r="H49" s="33"/>
      <c r="I49" s="33"/>
      <c r="J49" s="33"/>
      <c r="K49" s="34"/>
      <c r="L49" s="35"/>
      <c r="M49" s="36"/>
      <c r="N49" s="70"/>
      <c r="O49" s="10"/>
      <c r="P49" s="10"/>
      <c r="Q49" s="10"/>
      <c r="R49" s="10"/>
      <c r="S49" s="1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1">
        <f>IF(ISBLANK(F49),0,IF(E49="Excess (+)",ROUND(BA48+(BA48*F49),2),IF(E49="Less (-)",ROUND(BA48+(BA48*F49*(-1)),2),0)))</f>
        <v>0</v>
      </c>
      <c r="BB49" s="72">
        <f>ROUND(BA49,0)</f>
        <v>0</v>
      </c>
      <c r="BC49" s="66" t="str">
        <f>SpellNumber(L49,BB49)</f>
        <v> Zero Only</v>
      </c>
      <c r="IE49" s="38"/>
      <c r="IF49" s="38"/>
      <c r="IG49" s="38"/>
      <c r="IH49" s="38"/>
      <c r="II49" s="38"/>
    </row>
    <row r="50" spans="1:243" s="37" customFormat="1" ht="51" customHeight="1">
      <c r="A50" s="48" t="s">
        <v>48</v>
      </c>
      <c r="B50" s="24"/>
      <c r="C50" s="80" t="str">
        <f>SpellNumber($E$2,BB48)</f>
        <v>INR Zero Only</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2"/>
      <c r="IE50" s="38"/>
      <c r="IF50" s="38"/>
      <c r="IG50" s="38"/>
      <c r="IH50" s="38"/>
      <c r="II50" s="38"/>
    </row>
    <row r="51" spans="1:243" s="13" customFormat="1" ht="15">
      <c r="A51" s="10"/>
      <c r="C51" s="39"/>
      <c r="D51" s="56"/>
      <c r="E51" s="56"/>
      <c r="F51" s="56"/>
      <c r="G51" s="39"/>
      <c r="H51" s="39"/>
      <c r="I51" s="39"/>
      <c r="J51" s="39"/>
      <c r="K51" s="39"/>
      <c r="L51" s="39"/>
      <c r="M51" s="50"/>
      <c r="N51" s="10"/>
      <c r="O51" s="5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50"/>
      <c r="BB51" s="10"/>
      <c r="BC51" s="50"/>
      <c r="IE51" s="14"/>
      <c r="IF51" s="14"/>
      <c r="IG51" s="14"/>
      <c r="IH51" s="14"/>
      <c r="II51" s="14"/>
    </row>
  </sheetData>
  <sheetProtection password="85DE" sheet="1" selectLockedCells="1"/>
  <mergeCells count="8">
    <mergeCell ref="A9:BC9"/>
    <mergeCell ref="C50:BC5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9">
      <formula1>IF(ISBLANK(F49),$A$3:$C$3,$B$3:$C$3)</formula1>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9">
      <formula1>IF(E49&lt;&gt;"Select",0,-1)</formula1>
      <formula2>IF(E49&lt;&gt;"Select",99.99,-1)</formula2>
    </dataValidation>
    <dataValidation type="list" allowBlank="1" showInputMessage="1" showErrorMessage="1" sqref="C2">
      <formula1>"Normal, SingleWindow, Alternate"</formula1>
    </dataValidation>
    <dataValidation type="list" allowBlank="1" showInputMessage="1" showErrorMessage="1" sqref="K13:K4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47">
      <formula1>0</formula1>
      <formula2>999999999999999</formula2>
    </dataValidation>
    <dataValidation type="list" allowBlank="1" showInputMessage="1" showErrorMessage="1" sqref="L31 L32 L33 L34 L35 L36 L37 L38 L39 L40 L41 L42 L43 L44 L45 L46 L13 L14 L15 L16 L17 L18 L19 L20 L21 L22 L23 L24 L25 L26 L27 L28 L29 L30 L47">
      <formula1>"INR"</formula1>
    </dataValidation>
    <dataValidation allowBlank="1" showInputMessage="1" showErrorMessage="1" promptTitle="Addition / Deduction" prompt="Please Choose the correct One" sqref="J13:J47"/>
    <dataValidation type="list" showInputMessage="1" showErrorMessage="1" sqref="I13:I47">
      <formula1>"Excess(+), Less(-)"</formula1>
    </dataValidation>
    <dataValidation type="decimal" allowBlank="1" showInputMessage="1" showErrorMessage="1" errorTitle="Invalid Entry" error="Only Numeric Values are allowed. " sqref="A13:A47">
      <formula1>0</formula1>
      <formula2>999999999999999</formula2>
    </dataValidation>
    <dataValidation allowBlank="1" showInputMessage="1" showErrorMessage="1" promptTitle="Itemcode/Make" prompt="Please enter text" sqref="C13:C47"/>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allowBlank="1" showInputMessage="1" showErrorMessage="1" promptTitle="Units" prompt="Please enter Units in text" sqref="E13:E47"/>
    <dataValidation type="decimal" allowBlank="1" showInputMessage="1" showErrorMessage="1" promptTitle="Quantity" prompt="Please enter the Quantity for this item. " errorTitle="Invalid Entry" error="Only Numeric Values are allowed. " sqref="D13:D47 F13:F47">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rowBreaks count="2" manualBreakCount="2">
    <brk id="22" max="54" man="1"/>
    <brk id="28" max="54" man="1"/>
  </row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2021-12-10T11:01:32Z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1U7do2bzc1k/Qijn8/c7WcMVM8I=</vt:lpwstr>
  </property>
</Properties>
</file>