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'BoQ1'!$A$1:$BC$48</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<sst xmlns="http://schemas.openxmlformats.org/spreadsheetml/2006/main" count="285" uniqueCount="100">
  <si>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</si>
  <si>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</si>
  <si>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</si>
  <si>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</si>
  <si>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</si>
  <si>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</si>
  <si>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</si>
  <si>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</si>
  <si>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</si>
  <si>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</si>
  <si>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</si>
  <si>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</si>
  <si>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</si>
  <si>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</si>
  <si>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</si>
  <si>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</si>
  <si>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</si>
  <si>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</si>
  <si>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</si>
  <si>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</si>
  <si>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</si>
  <si>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</si>
  <si>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</si>
  <si>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</si>
  <si>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</si>
  <si>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</si>
  <si>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</si>
  <si>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</si>
  <si>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</si>
  <si>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</si>
  <si>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</si>
  <si>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</si>
  <si>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</si>
  <si>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</si>
  <si>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</si>
  <si>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</si>
  <si>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</si>
  <si>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</si>
  <si>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</si>
  <si>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</si>
  <si>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</si>
  <si>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</si>
  <si>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</si>
  <si>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</si>
  <si>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</si>
  <si>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</si>
  <si>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</si>
  <si>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</si>
  <si>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</si>
  <si>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</si>
  <si>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</si>
  <si>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</si>
  <si>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Cum</t>
  </si>
  <si>
    <t>Rmt.</t>
  </si>
  <si>
    <t>Tender Inviting Authority: MD cum CEO, Dharamshala Smart City Limited</t>
  </si>
  <si>
    <r>
      <t xml:space="preserve">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</si>
  <si>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TOTAL AMOUNT  With all Taxes in
</t>
    </r>
    <r>
      <rPr>
        <b/>
        <sz val="11"/>
        <color indexed="10"/>
        <rFont val="Arial"/>
        <family val="2"/>
      </rPr>
      <t>Rs.      P</t>
    </r>
  </si>
  <si>
    <t>DISMANTLING AND DEMOLISHING</t>
  </si>
  <si>
    <t>Dismantling Steel work in all types of section upto a height of 5 m above plinth level excluding dismembering &amp; cutting of rivet as technical specification, MORTH Technical Specification clause 202.</t>
  </si>
  <si>
    <t>Dismantling of Kerb Stone Channels by manual means and disposal of dismantled material with all lifts and upto and as per Technical Specification, MORTH Technical Specification Clause 202</t>
  </si>
  <si>
    <r>
      <t xml:space="preserve">Providing shifting and placing </t>
    </r>
    <r>
      <rPr>
        <b/>
        <sz val="11"/>
        <color indexed="8"/>
        <rFont val="Bahnschrift"/>
        <family val="2"/>
      </rPr>
      <t>Precast Rectangular drain cover M25 grade of concrete having size (1000x850x125) mm,</t>
    </r>
    <r>
      <rPr>
        <sz val="11"/>
        <color indexed="8"/>
        <rFont val="Bahnschrift"/>
        <family val="2"/>
      </rPr>
      <t xml:space="preserve"> including carriage of material upto all leads and lifts and as per direction of Engineer in Charge.</t>
    </r>
  </si>
  <si>
    <r>
      <t xml:space="preserve">Providing shifting and placing </t>
    </r>
    <r>
      <rPr>
        <b/>
        <sz val="11"/>
        <color indexed="8"/>
        <rFont val="Bahnschrift"/>
        <family val="2"/>
      </rPr>
      <t>Precast Saucer drain (400x250) mm</t>
    </r>
    <r>
      <rPr>
        <sz val="11"/>
        <color indexed="8"/>
        <rFont val="Bahnschrift"/>
        <family val="2"/>
      </rPr>
      <t xml:space="preserve"> in M25 grade, cost of lean concrete/sand/GSB shall be paid separately, including carriage of material upto all leads and lifts and as per direction of Engineer in Charge.</t>
    </r>
  </si>
  <si>
    <t>Excavation in all kind of soil in Hilly Area by mechanical means including cutting and trimming of side slopes and disposing of excavated earth within all lead and lifts as per MORTH Technical Specification, Clause 1603.1</t>
  </si>
  <si>
    <t>Excavation in drains and channels etc. in earth work including dressing of side and bed and disposing of excavated earth upto all leads and Lifts disposed earth to be levelled and neatly dressed with all kind of soils.</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</si>
  <si>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in  all leads, all kinds of soil for pipes, cables etc. exceeding 80 mm dia. but not exceeding 300 mm dia.</t>
  </si>
  <si>
    <t>Earth work in excavation in all kinds of soil for foundation of structures as per drawing and technical specification, including setting out, construction of shoring and bracing, removal of stumps and other deleterious matter, dressing of sides and bottom and backfilling with approved material.</t>
  </si>
  <si>
    <t>Providing and laying  cement concrete  mechanically mixed 1:4:8 (1 cement : 4 sand : 8 graded stone aggregate 40mm nominal size) curing complete  excluding cost of form work in foundation and plinth including cost of form works and complete curing in all respects with carriage of material in all leads and lifts  and as per direction of Engineer in Charge.</t>
  </si>
  <si>
    <t>Plain cement concrete M10 grade  in foundation with crushed stone aggregate 40 mm nominal size mechanically mixed, placed in foundation and compacted by vibration including curing for 14 days including cost of form works with carriage of material in all leads and lifts  and as per direction of Engineer in Charge.</t>
  </si>
  <si>
    <t>Plain/Reinforced Cement Concrete M15 in Open Foundation complete as per Drawing and Technical Specifications including cost of form works with carriage of material in all leads and lifts and as per direction of Engineer in Charge.</t>
  </si>
  <si>
    <t>Reinforced Cement Concrete (RCC Grade M20) in Open Foundation complete as per Drawing and Technical Specifications.:- Concrete Pump and mixer including cost of form works with carriage of material in all leads and lifts and as per direction of Engineer in Charge.</t>
  </si>
  <si>
    <t>Reinforced Cement Concrete (RCC Grade M25) in Open Foundation complete as per Drawing and Technical Specifications.:- Concrete Pump and mixer including cost of form works with carriage of material in all leads and lifts and as per direction of Engineer in Charge.</t>
  </si>
  <si>
    <t>Reinforced Cement Concrete (RCC Grade M30) in Open Foundation complete as per Drawing and Technical Specifications including cost of form works with carriage of material in all leads and lifts and as per direction of Engineer in Charge.</t>
  </si>
  <si>
    <t>Supplying, fitting and placing TMT bar reinforcement in foundation complete as per drawings and MORTH technical specifications Clauses 1000 and 1202 including carriage of material in all leads and lifts and as per direction of Engineer in Charge.</t>
  </si>
  <si>
    <t>Steel work welded in built up/hollow sections / framed work, including cutting, hoisting, fixing in position :-In gratings, frames, guard bar, ladder, railings, brackets, gates and similar works including carriage of material in all leads and lifts as per direction of Engineer in Charge.</t>
  </si>
  <si>
    <t>Providing and laying heavy duty natural cobble stone 100x100x80mm laid over 25mm average thickness of cement mortar 1:4 (1 cement: 4 sand) laid over and i/c pointing and curing rubbing &amp; polishing complete as per the design pattern and colour approved (Sub base concrete floor to be paid for separately), including carriage of material in all leads and lifts and as per direction of Engineer in Charge.</t>
  </si>
  <si>
    <t>Providing and laying 80mm thick heavy duty precast cement concrete inter locking coloured paver blocks vibro compacted upto M-40 grade i/c border or kerb block grey or colored over sub-base of concrete with 25mm thick average thickness of cement mortar 1:4 (1 cement : 4 sand) laid over and jointed with neat cement slurry mixed with pigment to match the shade of blocks i/c curing rubbing &amp; polishing complete (Sub base concrete floor to be paid for separately)Including carriage of material in all leads and lifts and as per direction of Engineer in Charge.</t>
  </si>
  <si>
    <t>Providing and laying 60mm thick heavy duty precast cement concrete inter locking coloured paver blocks vibro compacted upto M-35 grade i/c border or kerb block grey or colored over sub-base of concrete with 25mm thick average thickness of cement mortar 1:4 (1 cement : 4 sand) laid over and jointed with neat cement slurry mixed with pigment to match the shade of blocks i/c curing rubbing &amp; polishing complete (Sub base concrete floor to be paid for separately) Including carriage of material in all leads and lifts and as per direction of Engineer in Charge.</t>
  </si>
  <si>
    <t>Construction of granular sub-base by providing close graded material, spreading in uniform layers with motor grader on prepared surface, mixing by mix in place method with rotavator at OMC, and compacting with vibratory roller to achieve the desired density, complete as per clause 401. Including carriage of material in all leads and lifts and as per direction of Engineer in Charge. Note:-Grading should be 50% of 53 mm to 9.5 mm, 20% of 9.5 mm to 2.36 mm and 30% below 2.36 mm.</t>
  </si>
  <si>
    <t>Providing and laying reinforced cement concrete pipe NP3 600mm dia for culverts on first class bedding of granular  material in single row including  fixing collar with cement mortar 1:2 but excluding excavation, protection works, backfilling, concrete and masonry works in head walls and parapets as per MORTH Clause 1106. Including carriage of material in all leads and lifts and as per direction of Engineer in Charge.</t>
  </si>
  <si>
    <t>Providing and laying 1000 mm dia reinforced cement concrete pipe NP3 for culverts on first class bedding of granular  material in single row including  fixing collar with cement mortar 1:2 but excluding excavation, protection works, backfilling, concrete and masonry works in head walls and parapets as per MORTH Technical Specification Clause Number 1106. Including carriage of material in all leads and lifts and as per direction of Engineer in Charge.</t>
  </si>
  <si>
    <t>Finishing with Epoxy paint (two or more coats) at all locations prepared and applied as per manufacturer's specifications including appropriate priming coat, preparation of surface, etc. complete.:- on Steel Works</t>
  </si>
  <si>
    <t>Random rubble masonry/ polygonal rubble masonry (Uncoursed/brought to courses) with hard stone of approved quality in foundation and plinth including levelling up with cement concrete 1:6:12 (1 cement : 6 Sand : 12 Graded stone aggregate 20mm nominal size) in cement mortar 1:6 (1 cement:6 sand) in breast walls and retaining walls. Including carriage of material in all leads and lifts and as per direction of Engineer in Charge.</t>
  </si>
  <si>
    <t>Supplying and laying of 120 mm dia (OD-120 mm &amp; ID-103 mm nominal) size DWC HDPE pipe ISI marked along with all accessories like socket, bend, couplers etc. conforming to IS 14930, Part II complete with fitting and cutting,jointing etc.direct in ground (75 cm below ground level) excluding excavation and refilling the trench sand cushioning and protective covering etc, complete as required. Including carriage of material in all leads and lifts and as per direction of Engineer in Charge.</t>
  </si>
  <si>
    <t>Stone solling/back filling behind retaining wall of selected hard stone  including carriage of material in all leads &amp; lifts and as per direction of Engineer in charge.</t>
  </si>
  <si>
    <r>
      <t>Providing weepholes in brick masonry / stone masonry /plain reinforced concrete abutment, wing wall, return wall with 110 mm dia PVC pipe (weight should not be less than       4kg/cm</t>
    </r>
    <r>
      <rPr>
        <vertAlign val="superscript"/>
        <sz val="11"/>
        <color indexed="8"/>
        <rFont val="Bahnschrift"/>
        <family val="2"/>
      </rPr>
      <t>2</t>
    </r>
    <r>
      <rPr>
        <sz val="11"/>
        <color indexed="8"/>
        <rFont val="Bahnschrift"/>
        <family val="2"/>
      </rPr>
      <t>), extending through the full with of the structures with slope of 1(v):20(H) towards drawing face complete as per drawing and technical specification clauses 614, 709, 1204.3.7,  including carriage of material in all leads and lifts  and as per direction of Engineer in Charge.</t>
    </r>
  </si>
  <si>
    <t>Providing and erecting a "W" metal beam crash barrier comprising of 3 mm thick corrugated sheet metal beam rail, 70 cm above road/ground level, fixed on ISMC series channel vertical post, 150 x 75 x 5 mm spaced 2 m centre to centre, 1.8 m high, 1.1 m below ground/road level, all steel parts and fitments to be galvanised by hot dip process, all fittings to conform to IS:1367 and IS:1364, metal beam rail to be fixed on the vertical post with a spacer of channel section 150 x 75 x 5 mm, 330 mm long complete as per MORTH Technical Specification clause number 810 Including carriage of material in all leads and lifts and as per direction of Engineer in Charge.</t>
  </si>
  <si>
    <t>Providing and sticking 50mm wide high intensity grade all weather proof reflective sheeting multi-colour tape fixed  with mechanically means with high visibility (cautionary) from long distance Channel post i/c with carriage of material with all leads and lifts and as / Engg. Charge.</t>
  </si>
  <si>
    <t>MT.</t>
  </si>
  <si>
    <t xml:space="preserve"> Rmt.</t>
  </si>
  <si>
    <t xml:space="preserve"> Rmt. </t>
  </si>
  <si>
    <t xml:space="preserve"> Kg </t>
  </si>
  <si>
    <t xml:space="preserve"> Sqm  </t>
  </si>
  <si>
    <t xml:space="preserve"> Cum </t>
  </si>
  <si>
    <t xml:space="preserve"> Rmt </t>
  </si>
  <si>
    <t xml:space="preserve"> Sqm </t>
  </si>
  <si>
    <t xml:space="preserve">Name of Work:Inclusive Streets and Stairs phase-3 </t>
  </si>
  <si>
    <t xml:space="preserve">Dismantling of existing structures of  Cement Conc. like culverts, bridges, retaining wall and other structure comprising of masonary, cement concrete, wood work, steel work, including T&amp;P and scaffolding wherever necessary, sorting the dismantled material, disposal of unserviceable material and stacking the serviceable material in all leads and  lifts and as per MORTH Technical Specification, Clause 202. </t>
  </si>
  <si>
    <t>Dismantling of existing structure of Brick Work In Cement Mortar like culverts, bridge, retaining wall and other structure comprising of brick masonry, including disposal of unserviceable material and stacking the serviceable material  in all leads and lifts as per MORTH Technical Specification, Clause 202</t>
  </si>
  <si>
    <t>Dismantling of existing structure of Rubble Stone Masonry in Cement Mortar like culverts, bridge, retaining wall and other structure comprising of stone masonry, including disposal of unserviceable material and stacking the serviceable material in all leads and lifts and as per MORTH Technical Specification, Clause 202.</t>
  </si>
  <si>
    <t>Contract No:DSCL/04/2021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</si>
</sst>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color indexed="8"/>
      <name val="Bahnschrift"/>
      <family val="2"/>
    </font>
    <font>
      <b/>
      <sz val="11"/>
      <color indexed="8"/>
      <name val="Bahnschrift"/>
      <family val="2"/>
    </font>
    <font>
      <vertAlign val="superscript"/>
      <sz val="11"/>
      <color indexed="8"/>
      <name val="Bahnschrift"/>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0"/>
      <color indexed="8"/>
      <name val="Courier New"/>
      <family val="3"/>
    </font>
    <font>
      <sz val="11"/>
      <color indexed="31"/>
      <name val="Arial"/>
      <family val="2"/>
    </font>
    <font>
      <sz val="11"/>
      <color indexed="23"/>
      <name val="Calibri"/>
      <family val="2"/>
    </font>
    <font>
      <b/>
      <sz val="11"/>
      <color indexed="16"/>
      <name val="Arial"/>
      <family val="2"/>
    </font>
    <font>
      <b/>
      <sz val="12"/>
      <color indexed="16"/>
      <name val="Arial"/>
      <family val="2"/>
    </font>
    <font>
      <b/>
      <sz val="11"/>
      <color indexed="18"/>
      <name val="Arial"/>
      <family val="2"/>
    </font>
    <font>
      <b/>
      <sz val="11"/>
      <color indexed="17"/>
      <name val="Arial"/>
      <family val="2"/>
    </font>
    <font>
      <b/>
      <sz val="14"/>
      <color indexed="1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0"/>
      <color rgb="FF000000"/>
      <name val="Courier New"/>
      <family val="3"/>
    </font>
    <font>
      <sz val="11"/>
      <color theme="4" tint="0.7999799847602844"/>
      <name val="Arial"/>
      <family val="2"/>
    </font>
    <font>
      <sz val="11"/>
      <color theme="0" tint="-0.4999699890613556"/>
      <name val="Calibri"/>
      <family val="2"/>
    </font>
    <font>
      <b/>
      <sz val="11"/>
      <color rgb="FF800000"/>
      <name val="Arial"/>
      <family val="2"/>
    </font>
    <font>
      <b/>
      <sz val="12"/>
      <color rgb="FF800000"/>
      <name val="Arial"/>
      <family val="2"/>
    </font>
    <font>
      <b/>
      <sz val="11"/>
      <color rgb="FF000066"/>
      <name val="Arial"/>
      <family val="2"/>
    </font>
    <font>
      <b/>
      <sz val="11"/>
      <color rgb="FF00B050"/>
      <name val="Arial"/>
      <family val="2"/>
    </font>
    <font>
      <b/>
      <sz val="14"/>
      <color rgb="FF007A37"/>
      <name val="Arial"/>
      <family val="2"/>
    </font>
    <font>
      <b/>
      <sz val="11"/>
      <color theme="1"/>
      <name val="Bahnschrift"/>
      <family val="2"/>
    </font>
    <font>
      <sz val="11"/>
      <color theme="1"/>
      <name val="Bahnschrift"/>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color indexed="63"/>
      </left>
      <right>
        <color indexed="63"/>
      </right>
      <top style="thin"/>
      <bottom>
        <color indexed="63"/>
      </bottom>
    </border>
    <border>
      <left/>
      <right/>
      <top style="thin"/>
      <bottom style="thin"/>
    </border>
    <border>
      <left style="thin"/>
      <right style="medium"/>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3">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63"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65" fillId="0" borderId="11" xfId="58" applyNumberFormat="1" applyFont="1" applyFill="1" applyBorder="1" applyAlignment="1">
      <alignment horizontal="left" wrapText="1" readingOrder="1"/>
      <protection/>
    </xf>
    <xf numFmtId="0" fontId="3" fillId="0" borderId="11" xfId="58" applyNumberFormat="1" applyFont="1" applyFill="1" applyBorder="1" applyAlignment="1">
      <alignmen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2" fillId="0" borderId="11" xfId="58" applyNumberFormat="1" applyFont="1" applyFill="1" applyBorder="1" applyAlignment="1">
      <alignment horizontal="left" vertical="top"/>
      <protection/>
    </xf>
    <xf numFmtId="0" fontId="2" fillId="0" borderId="12" xfId="58" applyNumberFormat="1" applyFont="1" applyFill="1" applyBorder="1" applyAlignment="1">
      <alignment horizontal="left" vertical="top"/>
      <protection/>
    </xf>
    <xf numFmtId="0" fontId="3" fillId="0" borderId="13"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0" fontId="2" fillId="0" borderId="15" xfId="58" applyNumberFormat="1" applyFont="1" applyFill="1" applyBorder="1" applyAlignment="1">
      <alignment horizontal="left" vertical="top"/>
      <protection/>
    </xf>
    <xf numFmtId="0" fontId="66" fillId="0" borderId="13" xfId="57" applyNumberFormat="1" applyFont="1" applyFill="1" applyBorder="1" applyAlignment="1" applyProtection="1">
      <alignment vertical="top"/>
      <protection/>
    </xf>
    <xf numFmtId="0" fontId="66" fillId="0" borderId="10" xfId="58" applyNumberFormat="1" applyFont="1" applyFill="1" applyBorder="1" applyAlignment="1">
      <alignment vertical="top"/>
      <protection/>
    </xf>
    <xf numFmtId="0" fontId="3" fillId="0" borderId="10" xfId="57" applyNumberFormat="1" applyFont="1" applyFill="1" applyBorder="1" applyAlignment="1" applyProtection="1">
      <alignment vertical="top"/>
      <protection/>
    </xf>
    <xf numFmtId="0" fontId="13" fillId="0" borderId="10" xfId="58" applyNumberFormat="1" applyFont="1" applyFill="1" applyBorder="1" applyAlignment="1" applyProtection="1">
      <alignment vertical="center" wrapText="1"/>
      <protection locked="0"/>
    </xf>
    <xf numFmtId="0" fontId="13" fillId="0" borderId="10" xfId="63" applyNumberFormat="1" applyFont="1" applyFill="1" applyBorder="1" applyAlignment="1" applyProtection="1">
      <alignment vertical="center" wrapText="1"/>
      <protection locked="0"/>
    </xf>
    <xf numFmtId="0" fontId="14" fillId="0" borderId="10"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10" fontId="68" fillId="33" borderId="10" xfId="63" applyNumberFormat="1" applyFont="1" applyFill="1" applyBorder="1" applyAlignment="1">
      <alignment horizontal="center" vertical="center"/>
    </xf>
    <xf numFmtId="0" fontId="63" fillId="0" borderId="0" xfId="59" applyNumberFormat="1" applyFont="1" applyFill="1" applyBorder="1" applyAlignment="1" applyProtection="1">
      <alignment horizontal="center" vertical="center"/>
      <protection/>
    </xf>
    <xf numFmtId="174" fontId="3" fillId="0" borderId="11" xfId="58" applyNumberFormat="1" applyFont="1" applyFill="1" applyBorder="1" applyAlignment="1">
      <alignment horizontal="center" vertical="center"/>
      <protection/>
    </xf>
    <xf numFmtId="0" fontId="2" fillId="0" borderId="12" xfId="58" applyNumberFormat="1" applyFont="1" applyFill="1" applyBorder="1" applyAlignment="1" applyProtection="1">
      <alignment horizontal="left" vertical="center" wrapText="1"/>
      <protection/>
    </xf>
    <xf numFmtId="0" fontId="2" fillId="0" borderId="10" xfId="57" applyNumberFormat="1" applyFont="1" applyFill="1" applyBorder="1" applyAlignment="1">
      <alignment horizontal="center" vertical="center" wrapText="1"/>
      <protection/>
    </xf>
    <xf numFmtId="0" fontId="2" fillId="0" borderId="11" xfId="57" applyNumberFormat="1" applyFont="1" applyFill="1" applyBorder="1" applyAlignment="1">
      <alignment horizontal="center" vertical="center" wrapText="1"/>
      <protection/>
    </xf>
    <xf numFmtId="0" fontId="3" fillId="0" borderId="11" xfId="58" applyNumberFormat="1" applyFont="1" applyFill="1" applyBorder="1" applyAlignment="1">
      <alignment horizontal="center" vertical="center"/>
      <protection/>
    </xf>
    <xf numFmtId="0" fontId="2" fillId="0" borderId="11" xfId="58" applyNumberFormat="1" applyFont="1" applyFill="1" applyBorder="1" applyAlignment="1">
      <alignment horizontal="left" vertical="center"/>
      <protection/>
    </xf>
    <xf numFmtId="0" fontId="2" fillId="0" borderId="12" xfId="58" applyNumberFormat="1" applyFont="1" applyFill="1" applyBorder="1" applyAlignment="1">
      <alignment horizontal="left" vertical="center"/>
      <protection/>
    </xf>
    <xf numFmtId="0" fontId="0" fillId="0" borderId="0" xfId="57" applyNumberFormat="1" applyFill="1" applyAlignment="1">
      <alignment vertical="center"/>
      <protection/>
    </xf>
    <xf numFmtId="0" fontId="3" fillId="0" borderId="0" xfId="57" applyNumberFormat="1" applyFont="1" applyFill="1" applyBorder="1" applyAlignment="1">
      <alignment horizontal="center" vertical="center"/>
      <protection/>
    </xf>
    <xf numFmtId="0" fontId="69" fillId="33" borderId="10" xfId="58" applyNumberFormat="1" applyFont="1" applyFill="1" applyBorder="1" applyAlignment="1" applyProtection="1">
      <alignment horizontal="center" vertical="center" wrapText="1"/>
      <protection locked="0"/>
    </xf>
    <xf numFmtId="2" fontId="3" fillId="0" borderId="11" xfId="58" applyNumberFormat="1" applyFont="1" applyFill="1" applyBorder="1" applyAlignment="1">
      <alignment horizontal="center" vertical="center"/>
      <protection/>
    </xf>
    <xf numFmtId="0" fontId="3" fillId="0" borderId="14" xfId="58" applyNumberFormat="1" applyFont="1" applyFill="1" applyBorder="1" applyAlignment="1">
      <alignment horizontal="center" vertical="center"/>
      <protection/>
    </xf>
    <xf numFmtId="0" fontId="0" fillId="0" borderId="0" xfId="57" applyNumberFormat="1" applyFill="1" applyAlignment="1">
      <alignment horizontal="center" vertical="center"/>
      <protection/>
    </xf>
    <xf numFmtId="0" fontId="14" fillId="0" borderId="10" xfId="58" applyNumberFormat="1" applyFont="1" applyFill="1" applyBorder="1" applyAlignment="1" applyProtection="1">
      <alignment horizontal="center" vertical="center" wrapText="1"/>
      <protection locked="0"/>
    </xf>
    <xf numFmtId="0" fontId="2" fillId="0" borderId="13" xfId="58" applyNumberFormat="1" applyFont="1" applyFill="1" applyBorder="1" applyAlignment="1">
      <alignment horizontal="center" vertical="center" wrapText="1"/>
      <protection/>
    </xf>
    <xf numFmtId="0" fontId="70" fillId="0" borderId="10" xfId="58" applyNumberFormat="1" applyFont="1" applyFill="1" applyBorder="1" applyAlignment="1">
      <alignment vertical="center" wrapText="1"/>
      <protection/>
    </xf>
    <xf numFmtId="2" fontId="2" fillId="33" borderId="11" xfId="57" applyNumberFormat="1" applyFont="1" applyFill="1" applyBorder="1" applyAlignment="1" applyProtection="1">
      <alignment horizontal="right" vertical="center"/>
      <protection locked="0"/>
    </xf>
    <xf numFmtId="172" fontId="2" fillId="0" borderId="11" xfId="57" applyNumberFormat="1" applyFont="1" applyFill="1" applyBorder="1" applyAlignment="1" applyProtection="1">
      <alignment horizontal="right" vertical="center"/>
      <protection locked="0"/>
    </xf>
    <xf numFmtId="172" fontId="2" fillId="0" borderId="10" xfId="57" applyNumberFormat="1" applyFont="1" applyFill="1" applyBorder="1" applyAlignment="1" applyProtection="1">
      <alignment horizontal="center" vertical="center" wrapText="1"/>
      <protection/>
    </xf>
    <xf numFmtId="172" fontId="2" fillId="0" borderId="10" xfId="57" applyNumberFormat="1" applyFont="1" applyFill="1" applyBorder="1" applyAlignment="1">
      <alignment horizontal="center" vertical="center" wrapText="1"/>
      <protection/>
    </xf>
    <xf numFmtId="172" fontId="2" fillId="0" borderId="11" xfId="57" applyNumberFormat="1" applyFont="1" applyFill="1" applyBorder="1" applyAlignment="1">
      <alignment horizontal="center" vertical="center" wrapText="1"/>
      <protection/>
    </xf>
    <xf numFmtId="2" fontId="2" fillId="0" borderId="16" xfId="58" applyNumberFormat="1" applyFont="1" applyFill="1" applyBorder="1" applyAlignment="1">
      <alignment horizontal="right" vertical="center"/>
      <protection/>
    </xf>
    <xf numFmtId="0" fontId="3" fillId="0" borderId="11" xfId="58" applyNumberFormat="1" applyFont="1" applyFill="1" applyBorder="1" applyAlignment="1">
      <alignment vertical="center" wrapText="1"/>
      <protection/>
    </xf>
    <xf numFmtId="172" fontId="71" fillId="0" borderId="11" xfId="57" applyNumberFormat="1" applyFont="1" applyFill="1" applyBorder="1" applyAlignment="1">
      <alignment horizontal="center" vertical="center" wrapText="1"/>
      <protection/>
    </xf>
    <xf numFmtId="172" fontId="3" fillId="0" borderId="0" xfId="57" applyNumberFormat="1" applyFont="1" applyFill="1" applyAlignment="1">
      <alignment vertical="center"/>
      <protection/>
    </xf>
    <xf numFmtId="2" fontId="6" fillId="0" borderId="11" xfId="58" applyNumberFormat="1" applyFont="1" applyFill="1" applyBorder="1" applyAlignment="1">
      <alignment vertical="center"/>
      <protection/>
    </xf>
    <xf numFmtId="0" fontId="3" fillId="0" borderId="0" xfId="57" applyNumberFormat="1" applyFont="1" applyFill="1" applyAlignment="1" applyProtection="1">
      <alignment vertical="center"/>
      <protection/>
    </xf>
    <xf numFmtId="172" fontId="72" fillId="0" borderId="17" xfId="58" applyNumberFormat="1" applyFont="1" applyFill="1" applyBorder="1" applyAlignment="1">
      <alignment horizontal="right" vertical="center"/>
      <protection/>
    </xf>
    <xf numFmtId="172" fontId="6" fillId="0" borderId="18" xfId="58" applyNumberFormat="1" applyFont="1" applyFill="1" applyBorder="1" applyAlignment="1">
      <alignment horizontal="right" vertical="center"/>
      <protection/>
    </xf>
    <xf numFmtId="0" fontId="11" fillId="0" borderId="0" xfId="58" applyNumberFormat="1" applyFill="1" applyAlignment="1">
      <alignment vertical="center"/>
      <protection/>
    </xf>
    <xf numFmtId="0" fontId="2" fillId="0" borderId="12" xfId="57" applyNumberFormat="1" applyFont="1" applyFill="1" applyBorder="1" applyAlignment="1">
      <alignment horizontal="center" vertical="center" wrapText="1"/>
      <protection/>
    </xf>
    <xf numFmtId="0" fontId="73" fillId="0" borderId="11" xfId="57" applyFont="1" applyFill="1" applyBorder="1" applyAlignment="1">
      <alignment horizontal="justify" vertical="center" wrapText="1"/>
      <protection/>
    </xf>
    <xf numFmtId="0" fontId="74" fillId="0" borderId="11" xfId="57" applyFont="1" applyFill="1" applyBorder="1" applyAlignment="1">
      <alignment horizontal="justify" vertical="center" wrapText="1"/>
      <protection/>
    </xf>
    <xf numFmtId="0" fontId="74" fillId="0" borderId="11" xfId="57" applyFont="1" applyFill="1" applyBorder="1" applyAlignment="1">
      <alignment horizontal="center" vertical="center"/>
      <protection/>
    </xf>
    <xf numFmtId="0" fontId="74" fillId="0" borderId="11" xfId="57" applyFont="1" applyFill="1" applyBorder="1" applyAlignment="1">
      <alignment horizontal="center" vertical="center" wrapText="1"/>
      <protection/>
    </xf>
    <xf numFmtId="2" fontId="74" fillId="0" borderId="11" xfId="57" applyNumberFormat="1" applyFont="1" applyFill="1" applyBorder="1" applyAlignment="1">
      <alignment horizontal="center" vertical="center"/>
      <protection/>
    </xf>
    <xf numFmtId="2" fontId="74" fillId="0" borderId="11" xfId="57" applyNumberFormat="1" applyFont="1" applyFill="1" applyBorder="1" applyAlignment="1">
      <alignment vertical="center"/>
      <protection/>
    </xf>
    <xf numFmtId="0" fontId="2" fillId="0" borderId="12"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2"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0" xfId="57" applyNumberFormat="1" applyFont="1" applyFill="1" applyBorder="1" applyAlignment="1" applyProtection="1">
      <alignment horizontal="center" wrapText="1"/>
      <protection locked="0"/>
    </xf>
    <xf numFmtId="0" fontId="2" fillId="33" borderId="12"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pageSetUpPr fitToPage="1"/>
  </sheetPr>
  <dimension ref="A1:II49"/>
  <sheetViews>
    <sheetView showGridLines="0" view="pageBreakPreview" zoomScale="70" zoomScaleNormal="73" zoomScaleSheetLayoutView="70" zoomScalePageLayoutView="0" workbookViewId="0" topLeftCell="A1">
      <selection activeCell="BC15" sqref="BC15"/>
    </sheetView>
  </sheetViews>
  <sheetFormatPr defaultColWidth="9.140625" defaultRowHeight="15"/>
  <cols>
    <col min="1" max="1" width="15.421875" style="50" customWidth="1"/>
    <col min="2" max="2" width="47.8515625" style="39" customWidth="1"/>
    <col min="3" max="3" width="10.140625" style="39" hidden="1" customWidth="1"/>
    <col min="4" max="4" width="14.57421875" style="55" customWidth="1"/>
    <col min="5" max="5" width="11.28125" style="55" customWidth="1"/>
    <col min="6" max="6" width="14.421875" style="55" hidden="1" customWidth="1"/>
    <col min="7" max="7" width="14.140625" style="39" hidden="1" customWidth="1"/>
    <col min="8" max="9" width="12.140625" style="39" hidden="1" customWidth="1"/>
    <col min="10" max="10" width="9.00390625" style="39" hidden="1" customWidth="1"/>
    <col min="11" max="11" width="19.57421875" style="39" hidden="1" customWidth="1"/>
    <col min="12" max="12" width="14.28125" style="39" hidden="1" customWidth="1"/>
    <col min="13" max="13" width="19.00390625" style="50" customWidth="1"/>
    <col min="14" max="14" width="15.28125" style="72" hidden="1" customWidth="1"/>
    <col min="15" max="15" width="14.28125" style="50" hidden="1" customWidth="1"/>
    <col min="16" max="16" width="17.28125" style="50" hidden="1" customWidth="1"/>
    <col min="17" max="17" width="18.421875" style="50" hidden="1" customWidth="1"/>
    <col min="18" max="18" width="17.421875" style="50" hidden="1" customWidth="1"/>
    <col min="19" max="19" width="14.7109375" style="50" hidden="1" customWidth="1"/>
    <col min="20" max="20" width="14.8515625" style="50" hidden="1" customWidth="1"/>
    <col min="21" max="21" width="16.421875" style="50" hidden="1" customWidth="1"/>
    <col min="22" max="22" width="13.00390625" style="50" hidden="1" customWidth="1"/>
    <col min="23" max="51" width="9.140625" style="50" hidden="1" customWidth="1"/>
    <col min="52" max="52" width="10.28125" style="50" hidden="1" customWidth="1"/>
    <col min="53" max="53" width="20.28125" style="50" customWidth="1"/>
    <col min="54" max="54" width="18.8515625" style="50" hidden="1" customWidth="1"/>
    <col min="55" max="55" width="43.57421875" style="50" customWidth="1"/>
    <col min="56" max="238" width="9.140625" style="39" customWidth="1"/>
    <col min="239" max="243" width="9.140625" style="40" customWidth="1"/>
    <col min="244" max="16384" width="9.140625" style="39" customWidth="1"/>
  </cols>
  <sheetData>
    <row r="1" spans="1:243" s="1" customFormat="1" ht="25.5" customHeight="1">
      <c r="A1" s="86" t="str">
        <f>B2&amp;" BoQ"</f>
        <v>Item Rate BoQ</v>
      </c>
      <c r="B1" s="86"/>
      <c r="C1" s="86"/>
      <c r="D1" s="86"/>
      <c r="E1" s="86"/>
      <c r="F1" s="86"/>
      <c r="G1" s="86"/>
      <c r="H1" s="86"/>
      <c r="I1" s="86"/>
      <c r="J1" s="86"/>
      <c r="K1" s="86"/>
      <c r="L1" s="86"/>
      <c r="O1" s="2"/>
      <c r="P1" s="2"/>
      <c r="Q1" s="3"/>
      <c r="IE1" s="3"/>
      <c r="IF1" s="3"/>
      <c r="IG1" s="3"/>
      <c r="IH1" s="3"/>
      <c r="II1" s="3"/>
    </row>
    <row r="2" spans="1:17" s="1" customFormat="1" ht="25.5" customHeight="1" hidden="1">
      <c r="A2" s="4" t="s">
        <v>3</v>
      </c>
      <c r="B2" s="4" t="s">
        <v>4</v>
      </c>
      <c r="C2" s="42" t="s">
        <v>5</v>
      </c>
      <c r="D2" s="42" t="s">
        <v>6</v>
      </c>
      <c r="E2" s="4" t="s">
        <v>7</v>
      </c>
      <c r="F2" s="51"/>
      <c r="J2" s="5"/>
      <c r="K2" s="5"/>
      <c r="L2" s="5"/>
      <c r="O2" s="2"/>
      <c r="P2" s="2"/>
      <c r="Q2" s="3"/>
    </row>
    <row r="3" spans="1:243" s="1" customFormat="1" ht="30" customHeight="1" hidden="1">
      <c r="A3" s="1" t="s">
        <v>8</v>
      </c>
      <c r="C3" s="1" t="s">
        <v>9</v>
      </c>
      <c r="D3" s="51"/>
      <c r="E3" s="51"/>
      <c r="F3" s="51"/>
      <c r="IE3" s="3"/>
      <c r="IF3" s="3"/>
      <c r="IG3" s="3"/>
      <c r="IH3" s="3"/>
      <c r="II3" s="3"/>
    </row>
    <row r="4" spans="1:243" s="6" customFormat="1" ht="30.75" customHeight="1">
      <c r="A4" s="87" t="s">
        <v>54</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7"/>
      <c r="IF4" s="7"/>
      <c r="IG4" s="7"/>
      <c r="IH4" s="7"/>
      <c r="II4" s="7"/>
    </row>
    <row r="5" spans="1:243" s="6" customFormat="1" ht="30.75" customHeight="1">
      <c r="A5" s="87" t="s">
        <v>95</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7"/>
      <c r="IF5" s="7"/>
      <c r="IG5" s="7"/>
      <c r="IH5" s="7"/>
      <c r="II5" s="7"/>
    </row>
    <row r="6" spans="1:243" s="6" customFormat="1" ht="30.75" customHeight="1">
      <c r="A6" s="87" t="s">
        <v>99</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7"/>
      <c r="IF6" s="7"/>
      <c r="IG6" s="7"/>
      <c r="IH6" s="7"/>
      <c r="II6" s="7"/>
    </row>
    <row r="7" spans="1:243" s="6" customFormat="1" ht="29.25" customHeight="1" hidden="1">
      <c r="A7" s="88" t="s">
        <v>10</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7"/>
      <c r="IF7" s="7"/>
      <c r="IG7" s="7"/>
      <c r="IH7" s="7"/>
      <c r="II7" s="7"/>
    </row>
    <row r="8" spans="1:243" s="8" customFormat="1" ht="61.5" customHeight="1">
      <c r="A8" s="44" t="s">
        <v>50</v>
      </c>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1"/>
      <c r="IE8" s="9"/>
      <c r="IF8" s="9"/>
      <c r="IG8" s="9"/>
      <c r="IH8" s="9"/>
      <c r="II8" s="9"/>
    </row>
    <row r="9" spans="1:243" s="10" customFormat="1" ht="61.5" customHeight="1">
      <c r="A9" s="80" t="s">
        <v>11</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2"/>
      <c r="IE9" s="11"/>
      <c r="IF9" s="11"/>
      <c r="IG9" s="11"/>
      <c r="IH9" s="11"/>
      <c r="II9" s="11"/>
    </row>
    <row r="10" spans="1:243" s="13" customFormat="1" ht="18.75" customHeight="1">
      <c r="A10" s="45" t="s">
        <v>12</v>
      </c>
      <c r="B10" s="12" t="s">
        <v>13</v>
      </c>
      <c r="C10" s="12" t="s">
        <v>13</v>
      </c>
      <c r="D10" s="45" t="s">
        <v>12</v>
      </c>
      <c r="E10" s="45" t="s">
        <v>13</v>
      </c>
      <c r="F10" s="45" t="s">
        <v>14</v>
      </c>
      <c r="G10" s="12" t="s">
        <v>14</v>
      </c>
      <c r="H10" s="12" t="s">
        <v>15</v>
      </c>
      <c r="I10" s="12" t="s">
        <v>13</v>
      </c>
      <c r="J10" s="12" t="s">
        <v>12</v>
      </c>
      <c r="K10" s="12" t="s">
        <v>16</v>
      </c>
      <c r="L10" s="12" t="s">
        <v>13</v>
      </c>
      <c r="M10" s="45" t="s">
        <v>12</v>
      </c>
      <c r="N10" s="45" t="s">
        <v>14</v>
      </c>
      <c r="O10" s="45" t="s">
        <v>14</v>
      </c>
      <c r="P10" s="45" t="s">
        <v>14</v>
      </c>
      <c r="Q10" s="45" t="s">
        <v>14</v>
      </c>
      <c r="R10" s="45" t="s">
        <v>15</v>
      </c>
      <c r="S10" s="45" t="s">
        <v>15</v>
      </c>
      <c r="T10" s="45" t="s">
        <v>14</v>
      </c>
      <c r="U10" s="45" t="s">
        <v>14</v>
      </c>
      <c r="V10" s="45" t="s">
        <v>14</v>
      </c>
      <c r="W10" s="45" t="s">
        <v>14</v>
      </c>
      <c r="X10" s="45" t="s">
        <v>15</v>
      </c>
      <c r="Y10" s="45" t="s">
        <v>15</v>
      </c>
      <c r="Z10" s="45" t="s">
        <v>14</v>
      </c>
      <c r="AA10" s="45" t="s">
        <v>14</v>
      </c>
      <c r="AB10" s="45" t="s">
        <v>14</v>
      </c>
      <c r="AC10" s="45" t="s">
        <v>14</v>
      </c>
      <c r="AD10" s="45" t="s">
        <v>15</v>
      </c>
      <c r="AE10" s="45" t="s">
        <v>15</v>
      </c>
      <c r="AF10" s="45" t="s">
        <v>14</v>
      </c>
      <c r="AG10" s="45" t="s">
        <v>14</v>
      </c>
      <c r="AH10" s="45" t="s">
        <v>14</v>
      </c>
      <c r="AI10" s="45" t="s">
        <v>14</v>
      </c>
      <c r="AJ10" s="45" t="s">
        <v>15</v>
      </c>
      <c r="AK10" s="45" t="s">
        <v>15</v>
      </c>
      <c r="AL10" s="45" t="s">
        <v>14</v>
      </c>
      <c r="AM10" s="45" t="s">
        <v>14</v>
      </c>
      <c r="AN10" s="45" t="s">
        <v>14</v>
      </c>
      <c r="AO10" s="45" t="s">
        <v>14</v>
      </c>
      <c r="AP10" s="45" t="s">
        <v>15</v>
      </c>
      <c r="AQ10" s="45" t="s">
        <v>15</v>
      </c>
      <c r="AR10" s="45" t="s">
        <v>14</v>
      </c>
      <c r="AS10" s="45" t="s">
        <v>14</v>
      </c>
      <c r="AT10" s="45" t="s">
        <v>12</v>
      </c>
      <c r="AU10" s="45" t="s">
        <v>12</v>
      </c>
      <c r="AV10" s="45" t="s">
        <v>15</v>
      </c>
      <c r="AW10" s="45" t="s">
        <v>15</v>
      </c>
      <c r="AX10" s="45" t="s">
        <v>12</v>
      </c>
      <c r="AY10" s="45" t="s">
        <v>12</v>
      </c>
      <c r="AZ10" s="45" t="s">
        <v>17</v>
      </c>
      <c r="BA10" s="45" t="s">
        <v>12</v>
      </c>
      <c r="BB10" s="45" t="s">
        <v>12</v>
      </c>
      <c r="BC10" s="45" t="s">
        <v>13</v>
      </c>
      <c r="IE10" s="14"/>
      <c r="IF10" s="14"/>
      <c r="IG10" s="14"/>
      <c r="IH10" s="14"/>
      <c r="II10" s="14"/>
    </row>
    <row r="11" spans="1:243" s="10" customFormat="1" ht="117.75" customHeight="1">
      <c r="A11" s="45" t="s">
        <v>0</v>
      </c>
      <c r="B11" s="45" t="s">
        <v>18</v>
      </c>
      <c r="C11" s="45" t="s">
        <v>1</v>
      </c>
      <c r="D11" s="45" t="s">
        <v>19</v>
      </c>
      <c r="E11" s="45" t="s">
        <v>20</v>
      </c>
      <c r="F11" s="45" t="s">
        <v>51</v>
      </c>
      <c r="G11" s="45"/>
      <c r="H11" s="45"/>
      <c r="I11" s="45" t="s">
        <v>21</v>
      </c>
      <c r="J11" s="45" t="s">
        <v>22</v>
      </c>
      <c r="K11" s="45" t="s">
        <v>23</v>
      </c>
      <c r="L11" s="45" t="s">
        <v>24</v>
      </c>
      <c r="M11" s="57" t="s">
        <v>55</v>
      </c>
      <c r="N11" s="45" t="s">
        <v>25</v>
      </c>
      <c r="O11" s="45" t="s">
        <v>26</v>
      </c>
      <c r="P11" s="45" t="s">
        <v>27</v>
      </c>
      <c r="Q11" s="45" t="s">
        <v>28</v>
      </c>
      <c r="R11" s="45"/>
      <c r="S11" s="45"/>
      <c r="T11" s="45" t="s">
        <v>29</v>
      </c>
      <c r="U11" s="45" t="s">
        <v>30</v>
      </c>
      <c r="V11" s="45" t="s">
        <v>31</v>
      </c>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58" t="s">
        <v>56</v>
      </c>
      <c r="BB11" s="58" t="s">
        <v>32</v>
      </c>
      <c r="BC11" s="58" t="s">
        <v>33</v>
      </c>
      <c r="IE11" s="11"/>
      <c r="IF11" s="11"/>
      <c r="IG11" s="11"/>
      <c r="IH11" s="11"/>
      <c r="II11" s="11"/>
    </row>
    <row r="12" spans="1:243" s="13" customFormat="1" ht="15">
      <c r="A12" s="46">
        <v>1</v>
      </c>
      <c r="B12" s="15">
        <v>2</v>
      </c>
      <c r="C12" s="15">
        <v>3</v>
      </c>
      <c r="D12" s="46">
        <v>4</v>
      </c>
      <c r="E12" s="46">
        <v>5</v>
      </c>
      <c r="F12" s="46">
        <v>6</v>
      </c>
      <c r="G12" s="15">
        <v>7</v>
      </c>
      <c r="H12" s="15">
        <v>8</v>
      </c>
      <c r="I12" s="15">
        <v>9</v>
      </c>
      <c r="J12" s="15">
        <v>10</v>
      </c>
      <c r="K12" s="15">
        <v>11</v>
      </c>
      <c r="L12" s="15">
        <v>12</v>
      </c>
      <c r="M12" s="46">
        <v>13</v>
      </c>
      <c r="N12" s="46">
        <v>14</v>
      </c>
      <c r="O12" s="46">
        <v>15</v>
      </c>
      <c r="P12" s="46">
        <v>16</v>
      </c>
      <c r="Q12" s="46">
        <v>17</v>
      </c>
      <c r="R12" s="46">
        <v>18</v>
      </c>
      <c r="S12" s="46">
        <v>19</v>
      </c>
      <c r="T12" s="46">
        <v>20</v>
      </c>
      <c r="U12" s="46">
        <v>21</v>
      </c>
      <c r="V12" s="46">
        <v>22</v>
      </c>
      <c r="W12" s="46">
        <v>23</v>
      </c>
      <c r="X12" s="46">
        <v>24</v>
      </c>
      <c r="Y12" s="46">
        <v>25</v>
      </c>
      <c r="Z12" s="46">
        <v>26</v>
      </c>
      <c r="AA12" s="46">
        <v>27</v>
      </c>
      <c r="AB12" s="46">
        <v>28</v>
      </c>
      <c r="AC12" s="46">
        <v>29</v>
      </c>
      <c r="AD12" s="46">
        <v>30</v>
      </c>
      <c r="AE12" s="46">
        <v>31</v>
      </c>
      <c r="AF12" s="46">
        <v>32</v>
      </c>
      <c r="AG12" s="46">
        <v>33</v>
      </c>
      <c r="AH12" s="46">
        <v>34</v>
      </c>
      <c r="AI12" s="46">
        <v>35</v>
      </c>
      <c r="AJ12" s="46">
        <v>36</v>
      </c>
      <c r="AK12" s="46">
        <v>37</v>
      </c>
      <c r="AL12" s="46">
        <v>38</v>
      </c>
      <c r="AM12" s="46">
        <v>39</v>
      </c>
      <c r="AN12" s="46">
        <v>40</v>
      </c>
      <c r="AO12" s="46">
        <v>41</v>
      </c>
      <c r="AP12" s="46">
        <v>42</v>
      </c>
      <c r="AQ12" s="46">
        <v>43</v>
      </c>
      <c r="AR12" s="46">
        <v>44</v>
      </c>
      <c r="AS12" s="46">
        <v>45</v>
      </c>
      <c r="AT12" s="46">
        <v>46</v>
      </c>
      <c r="AU12" s="46">
        <v>47</v>
      </c>
      <c r="AV12" s="46">
        <v>48</v>
      </c>
      <c r="AW12" s="46">
        <v>49</v>
      </c>
      <c r="AX12" s="46">
        <v>50</v>
      </c>
      <c r="AY12" s="46">
        <v>51</v>
      </c>
      <c r="AZ12" s="46">
        <v>52</v>
      </c>
      <c r="BA12" s="46">
        <v>53</v>
      </c>
      <c r="BB12" s="46">
        <v>54</v>
      </c>
      <c r="BC12" s="46">
        <v>55</v>
      </c>
      <c r="IE12" s="14"/>
      <c r="IF12" s="14"/>
      <c r="IG12" s="14"/>
      <c r="IH12" s="14"/>
      <c r="II12" s="14"/>
    </row>
    <row r="13" spans="1:243" s="13" customFormat="1" ht="15">
      <c r="A13" s="46">
        <v>1</v>
      </c>
      <c r="B13" s="74" t="s">
        <v>57</v>
      </c>
      <c r="C13" s="15"/>
      <c r="D13" s="46"/>
      <c r="E13" s="46"/>
      <c r="F13" s="46"/>
      <c r="G13" s="15"/>
      <c r="H13" s="15"/>
      <c r="I13" s="15"/>
      <c r="J13" s="15"/>
      <c r="K13" s="15"/>
      <c r="L13" s="15"/>
      <c r="M13" s="46"/>
      <c r="N13" s="46"/>
      <c r="O13" s="46"/>
      <c r="P13" s="45"/>
      <c r="Q13" s="46"/>
      <c r="R13" s="46"/>
      <c r="S13" s="45"/>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73"/>
      <c r="BB13" s="73"/>
      <c r="BC13" s="46"/>
      <c r="IE13" s="14"/>
      <c r="IF13" s="14"/>
      <c r="IG13" s="14"/>
      <c r="IH13" s="14"/>
      <c r="II13" s="14"/>
    </row>
    <row r="14" spans="1:243" s="21" customFormat="1" ht="128.25">
      <c r="A14" s="47">
        <v>1.1</v>
      </c>
      <c r="B14" s="75" t="s">
        <v>96</v>
      </c>
      <c r="C14" s="16"/>
      <c r="D14" s="78">
        <v>198.9</v>
      </c>
      <c r="E14" s="76" t="s">
        <v>52</v>
      </c>
      <c r="F14" s="53"/>
      <c r="G14" s="23"/>
      <c r="H14" s="18"/>
      <c r="I14" s="17" t="s">
        <v>37</v>
      </c>
      <c r="J14" s="19">
        <f aca="true" t="shared" si="0" ref="J14:J45">IF(I14="Less(-)",-1,1)</f>
        <v>1</v>
      </c>
      <c r="K14" s="20" t="s">
        <v>47</v>
      </c>
      <c r="L14" s="20" t="s">
        <v>7</v>
      </c>
      <c r="M14" s="59"/>
      <c r="N14" s="60"/>
      <c r="O14" s="60"/>
      <c r="P14" s="61"/>
      <c r="Q14" s="60"/>
      <c r="R14" s="60"/>
      <c r="S14" s="62"/>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4">
        <f>total_amount_ba($B$2,$D$2,D14,F14,J14,K14,M14)</f>
        <v>0</v>
      </c>
      <c r="BB14" s="64">
        <f>BA14+SUM(N14:AZ14)</f>
        <v>0</v>
      </c>
      <c r="BC14" s="65" t="str">
        <f>SpellNumber(L14,BB14)</f>
        <v>INR Zero Only</v>
      </c>
      <c r="IE14" s="22">
        <v>1.01</v>
      </c>
      <c r="IF14" s="22" t="s">
        <v>38</v>
      </c>
      <c r="IG14" s="22" t="s">
        <v>35</v>
      </c>
      <c r="IH14" s="22">
        <v>123.223</v>
      </c>
      <c r="II14" s="22" t="s">
        <v>36</v>
      </c>
    </row>
    <row r="15" spans="1:243" s="21" customFormat="1" ht="99.75">
      <c r="A15" s="47">
        <v>1.2</v>
      </c>
      <c r="B15" s="75" t="s">
        <v>97</v>
      </c>
      <c r="C15" s="16"/>
      <c r="D15" s="78">
        <v>9.1</v>
      </c>
      <c r="E15" s="76" t="s">
        <v>52</v>
      </c>
      <c r="F15" s="53"/>
      <c r="G15" s="23"/>
      <c r="H15" s="23"/>
      <c r="I15" s="17" t="s">
        <v>37</v>
      </c>
      <c r="J15" s="19">
        <f t="shared" si="0"/>
        <v>1</v>
      </c>
      <c r="K15" s="20" t="s">
        <v>47</v>
      </c>
      <c r="L15" s="20" t="s">
        <v>7</v>
      </c>
      <c r="M15" s="59"/>
      <c r="N15" s="60"/>
      <c r="O15" s="60"/>
      <c r="P15" s="61"/>
      <c r="Q15" s="60"/>
      <c r="R15" s="60"/>
      <c r="S15" s="62"/>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4">
        <f aca="true" t="shared" si="1" ref="BA15:BA45">total_amount_ba($B$2,$D$2,D15,F15,J15,K15,M15)</f>
        <v>0</v>
      </c>
      <c r="BB15" s="64">
        <f aca="true" t="shared" si="2" ref="BB15:BB27">BA15+SUM(N15:AZ15)</f>
        <v>0</v>
      </c>
      <c r="BC15" s="65" t="str">
        <f aca="true" t="shared" si="3" ref="BC15:BC45">SpellNumber(L15,BB15)</f>
        <v>INR Zero Only</v>
      </c>
      <c r="IE15" s="22">
        <v>1.02</v>
      </c>
      <c r="IF15" s="22" t="s">
        <v>39</v>
      </c>
      <c r="IG15" s="22" t="s">
        <v>40</v>
      </c>
      <c r="IH15" s="22">
        <v>213</v>
      </c>
      <c r="II15" s="22" t="s">
        <v>36</v>
      </c>
    </row>
    <row r="16" spans="1:243" s="21" customFormat="1" ht="99.75">
      <c r="A16" s="47">
        <v>1.3</v>
      </c>
      <c r="B16" s="75" t="s">
        <v>98</v>
      </c>
      <c r="C16" s="16"/>
      <c r="D16" s="78">
        <v>9</v>
      </c>
      <c r="E16" s="76" t="s">
        <v>52</v>
      </c>
      <c r="F16" s="53"/>
      <c r="G16" s="23"/>
      <c r="H16" s="23"/>
      <c r="I16" s="17" t="s">
        <v>37</v>
      </c>
      <c r="J16" s="19">
        <f t="shared" si="0"/>
        <v>1</v>
      </c>
      <c r="K16" s="20" t="s">
        <v>47</v>
      </c>
      <c r="L16" s="20" t="s">
        <v>7</v>
      </c>
      <c r="M16" s="59"/>
      <c r="N16" s="60"/>
      <c r="O16" s="60"/>
      <c r="P16" s="61"/>
      <c r="Q16" s="60"/>
      <c r="R16" s="60"/>
      <c r="S16" s="62"/>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4">
        <f t="shared" si="1"/>
        <v>0</v>
      </c>
      <c r="BB16" s="64">
        <f t="shared" si="2"/>
        <v>0</v>
      </c>
      <c r="BC16" s="65" t="str">
        <f t="shared" si="3"/>
        <v>INR Zero Only</v>
      </c>
      <c r="IE16" s="22">
        <v>2</v>
      </c>
      <c r="IF16" s="22" t="s">
        <v>34</v>
      </c>
      <c r="IG16" s="22" t="s">
        <v>41</v>
      </c>
      <c r="IH16" s="22">
        <v>10</v>
      </c>
      <c r="II16" s="22" t="s">
        <v>36</v>
      </c>
    </row>
    <row r="17" spans="1:243" s="21" customFormat="1" ht="71.25">
      <c r="A17" s="47">
        <v>1.4</v>
      </c>
      <c r="B17" s="75" t="s">
        <v>58</v>
      </c>
      <c r="C17" s="16"/>
      <c r="D17" s="78">
        <v>0.8</v>
      </c>
      <c r="E17" s="76" t="s">
        <v>87</v>
      </c>
      <c r="F17" s="53"/>
      <c r="G17" s="23"/>
      <c r="H17" s="23"/>
      <c r="I17" s="17" t="s">
        <v>37</v>
      </c>
      <c r="J17" s="19">
        <f t="shared" si="0"/>
        <v>1</v>
      </c>
      <c r="K17" s="20" t="s">
        <v>47</v>
      </c>
      <c r="L17" s="20" t="s">
        <v>7</v>
      </c>
      <c r="M17" s="59"/>
      <c r="N17" s="60"/>
      <c r="O17" s="60"/>
      <c r="P17" s="61"/>
      <c r="Q17" s="60"/>
      <c r="R17" s="60"/>
      <c r="S17" s="62"/>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4">
        <f t="shared" si="1"/>
        <v>0</v>
      </c>
      <c r="BB17" s="64">
        <f t="shared" si="2"/>
        <v>0</v>
      </c>
      <c r="BC17" s="65" t="str">
        <f t="shared" si="3"/>
        <v>INR Zero Only</v>
      </c>
      <c r="IE17" s="22">
        <v>3</v>
      </c>
      <c r="IF17" s="22" t="s">
        <v>42</v>
      </c>
      <c r="IG17" s="22" t="s">
        <v>43</v>
      </c>
      <c r="IH17" s="22">
        <v>10</v>
      </c>
      <c r="II17" s="22" t="s">
        <v>36</v>
      </c>
    </row>
    <row r="18" spans="1:243" s="21" customFormat="1" ht="71.25">
      <c r="A18" s="47">
        <v>1.5</v>
      </c>
      <c r="B18" s="75" t="s">
        <v>59</v>
      </c>
      <c r="C18" s="16"/>
      <c r="D18" s="78">
        <v>100</v>
      </c>
      <c r="E18" s="76" t="s">
        <v>88</v>
      </c>
      <c r="F18" s="53"/>
      <c r="G18" s="23"/>
      <c r="H18" s="23"/>
      <c r="I18" s="17" t="s">
        <v>37</v>
      </c>
      <c r="J18" s="19">
        <f t="shared" si="0"/>
        <v>1</v>
      </c>
      <c r="K18" s="20" t="s">
        <v>47</v>
      </c>
      <c r="L18" s="20" t="s">
        <v>7</v>
      </c>
      <c r="M18" s="59"/>
      <c r="N18" s="60"/>
      <c r="O18" s="60"/>
      <c r="P18" s="61"/>
      <c r="Q18" s="60"/>
      <c r="R18" s="60"/>
      <c r="S18" s="62"/>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4">
        <f t="shared" si="1"/>
        <v>0</v>
      </c>
      <c r="BB18" s="64">
        <f t="shared" si="2"/>
        <v>0</v>
      </c>
      <c r="BC18" s="65" t="str">
        <f t="shared" si="3"/>
        <v>INR Zero Only</v>
      </c>
      <c r="IE18" s="22">
        <v>1.01</v>
      </c>
      <c r="IF18" s="22" t="s">
        <v>38</v>
      </c>
      <c r="IG18" s="22" t="s">
        <v>35</v>
      </c>
      <c r="IH18" s="22">
        <v>123.223</v>
      </c>
      <c r="II18" s="22" t="s">
        <v>36</v>
      </c>
    </row>
    <row r="19" spans="1:243" s="21" customFormat="1" ht="71.25">
      <c r="A19" s="47">
        <v>2</v>
      </c>
      <c r="B19" s="75" t="s">
        <v>60</v>
      </c>
      <c r="C19" s="16"/>
      <c r="D19" s="78">
        <v>618</v>
      </c>
      <c r="E19" s="76" t="s">
        <v>89</v>
      </c>
      <c r="F19" s="53"/>
      <c r="G19" s="23"/>
      <c r="H19" s="23"/>
      <c r="I19" s="17" t="s">
        <v>37</v>
      </c>
      <c r="J19" s="19">
        <f t="shared" si="0"/>
        <v>1</v>
      </c>
      <c r="K19" s="20" t="s">
        <v>47</v>
      </c>
      <c r="L19" s="20" t="s">
        <v>7</v>
      </c>
      <c r="M19" s="59"/>
      <c r="N19" s="60"/>
      <c r="O19" s="60"/>
      <c r="P19" s="61"/>
      <c r="Q19" s="60"/>
      <c r="R19" s="60"/>
      <c r="S19" s="62"/>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6"/>
      <c r="AV19" s="63"/>
      <c r="AW19" s="63"/>
      <c r="AX19" s="63"/>
      <c r="AY19" s="63"/>
      <c r="AZ19" s="63"/>
      <c r="BA19" s="64">
        <f t="shared" si="1"/>
        <v>0</v>
      </c>
      <c r="BB19" s="64">
        <f t="shared" si="2"/>
        <v>0</v>
      </c>
      <c r="BC19" s="65" t="str">
        <f t="shared" si="3"/>
        <v>INR Zero Only</v>
      </c>
      <c r="IE19" s="22">
        <v>1.02</v>
      </c>
      <c r="IF19" s="22" t="s">
        <v>39</v>
      </c>
      <c r="IG19" s="22" t="s">
        <v>40</v>
      </c>
      <c r="IH19" s="22">
        <v>213</v>
      </c>
      <c r="II19" s="22" t="s">
        <v>36</v>
      </c>
    </row>
    <row r="20" spans="1:243" s="21" customFormat="1" ht="71.25">
      <c r="A20" s="47">
        <v>3</v>
      </c>
      <c r="B20" s="75" t="s">
        <v>61</v>
      </c>
      <c r="C20" s="16"/>
      <c r="D20" s="78">
        <v>40</v>
      </c>
      <c r="E20" s="77" t="s">
        <v>53</v>
      </c>
      <c r="F20" s="53"/>
      <c r="G20" s="23"/>
      <c r="H20" s="23"/>
      <c r="I20" s="17" t="s">
        <v>37</v>
      </c>
      <c r="J20" s="19">
        <f>IF(I20="Less(-)",-1,1)</f>
        <v>1</v>
      </c>
      <c r="K20" s="20" t="s">
        <v>47</v>
      </c>
      <c r="L20" s="20" t="s">
        <v>7</v>
      </c>
      <c r="M20" s="59"/>
      <c r="N20" s="60"/>
      <c r="O20" s="60"/>
      <c r="P20" s="61"/>
      <c r="Q20" s="60"/>
      <c r="R20" s="60"/>
      <c r="S20" s="62"/>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4">
        <f>total_amount_ba($B$2,$D$2,D20,F20,J20,K20,M20)</f>
        <v>0</v>
      </c>
      <c r="BB20" s="64">
        <f>BA20+SUM(N20:AZ20)</f>
        <v>0</v>
      </c>
      <c r="BC20" s="65" t="str">
        <f>SpellNumber(L20,BB20)</f>
        <v>INR Zero Only</v>
      </c>
      <c r="IE20" s="22"/>
      <c r="IF20" s="22"/>
      <c r="IG20" s="22"/>
      <c r="IH20" s="22"/>
      <c r="II20" s="22"/>
    </row>
    <row r="21" spans="1:243" s="21" customFormat="1" ht="71.25">
      <c r="A21" s="47">
        <v>4</v>
      </c>
      <c r="B21" s="75" t="s">
        <v>62</v>
      </c>
      <c r="C21" s="16"/>
      <c r="D21" s="78">
        <v>30</v>
      </c>
      <c r="E21" s="76" t="s">
        <v>52</v>
      </c>
      <c r="F21" s="53"/>
      <c r="G21" s="23"/>
      <c r="H21" s="23"/>
      <c r="I21" s="17" t="s">
        <v>37</v>
      </c>
      <c r="J21" s="19">
        <f>IF(I21="Less(-)",-1,1)</f>
        <v>1</v>
      </c>
      <c r="K21" s="20" t="s">
        <v>47</v>
      </c>
      <c r="L21" s="20" t="s">
        <v>7</v>
      </c>
      <c r="M21" s="59"/>
      <c r="N21" s="60"/>
      <c r="O21" s="60"/>
      <c r="P21" s="61"/>
      <c r="Q21" s="60"/>
      <c r="R21" s="60"/>
      <c r="S21" s="62"/>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4">
        <f>total_amount_ba($B$2,$D$2,D21,F21,J21,K21,M21)</f>
        <v>0</v>
      </c>
      <c r="BB21" s="64">
        <f>BA21+SUM(N21:AZ21)</f>
        <v>0</v>
      </c>
      <c r="BC21" s="65" t="str">
        <f>SpellNumber(L21,BB21)</f>
        <v>INR Zero Only</v>
      </c>
      <c r="IE21" s="22"/>
      <c r="IF21" s="22"/>
      <c r="IG21" s="22"/>
      <c r="IH21" s="22"/>
      <c r="II21" s="22"/>
    </row>
    <row r="22" spans="1:243" s="21" customFormat="1" ht="71.25">
      <c r="A22" s="47">
        <v>5</v>
      </c>
      <c r="B22" s="75" t="s">
        <v>63</v>
      </c>
      <c r="C22" s="16"/>
      <c r="D22" s="78">
        <v>619.75</v>
      </c>
      <c r="E22" s="76" t="s">
        <v>52</v>
      </c>
      <c r="F22" s="53"/>
      <c r="G22" s="23"/>
      <c r="H22" s="23"/>
      <c r="I22" s="17" t="s">
        <v>37</v>
      </c>
      <c r="J22" s="19">
        <f>IF(I22="Less(-)",-1,1)</f>
        <v>1</v>
      </c>
      <c r="K22" s="20" t="s">
        <v>47</v>
      </c>
      <c r="L22" s="20" t="s">
        <v>7</v>
      </c>
      <c r="M22" s="59"/>
      <c r="N22" s="60"/>
      <c r="O22" s="60"/>
      <c r="P22" s="61"/>
      <c r="Q22" s="60"/>
      <c r="R22" s="60"/>
      <c r="S22" s="62"/>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4">
        <f>total_amount_ba($B$2,$D$2,D22,F22,J22,K22,M22)</f>
        <v>0</v>
      </c>
      <c r="BB22" s="64">
        <f>BA22+SUM(N22:AZ22)</f>
        <v>0</v>
      </c>
      <c r="BC22" s="65" t="str">
        <f>SpellNumber(L22,BB22)</f>
        <v>INR Zero Only</v>
      </c>
      <c r="IE22" s="22"/>
      <c r="IF22" s="22"/>
      <c r="IG22" s="22"/>
      <c r="IH22" s="22"/>
      <c r="II22" s="22"/>
    </row>
    <row r="23" spans="1:243" s="21" customFormat="1" ht="156.75">
      <c r="A23" s="47">
        <v>6</v>
      </c>
      <c r="B23" s="75" t="s">
        <v>64</v>
      </c>
      <c r="C23" s="16"/>
      <c r="D23" s="78">
        <v>424.71</v>
      </c>
      <c r="E23" s="76" t="s">
        <v>52</v>
      </c>
      <c r="F23" s="53"/>
      <c r="G23" s="23"/>
      <c r="H23" s="23"/>
      <c r="I23" s="17" t="s">
        <v>37</v>
      </c>
      <c r="J23" s="19">
        <f>IF(I23="Less(-)",-1,1)</f>
        <v>1</v>
      </c>
      <c r="K23" s="20" t="s">
        <v>47</v>
      </c>
      <c r="L23" s="20" t="s">
        <v>7</v>
      </c>
      <c r="M23" s="59"/>
      <c r="N23" s="60"/>
      <c r="O23" s="60"/>
      <c r="P23" s="61"/>
      <c r="Q23" s="60"/>
      <c r="R23" s="60"/>
      <c r="S23" s="62"/>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4">
        <f>total_amount_ba($B$2,$D$2,D23,F23,J23,K23,M23)</f>
        <v>0</v>
      </c>
      <c r="BB23" s="64">
        <f>BA23+SUM(N23:AZ23)</f>
        <v>0</v>
      </c>
      <c r="BC23" s="65" t="str">
        <f>SpellNumber(L23,BB23)</f>
        <v>INR Zero Only</v>
      </c>
      <c r="IE23" s="22"/>
      <c r="IF23" s="22"/>
      <c r="IG23" s="22"/>
      <c r="IH23" s="22"/>
      <c r="II23" s="22"/>
    </row>
    <row r="24" spans="1:243" s="21" customFormat="1" ht="99.75">
      <c r="A24" s="47">
        <v>7</v>
      </c>
      <c r="B24" s="75" t="s">
        <v>65</v>
      </c>
      <c r="C24" s="16"/>
      <c r="D24" s="78">
        <v>261.45</v>
      </c>
      <c r="E24" s="76" t="s">
        <v>52</v>
      </c>
      <c r="F24" s="53"/>
      <c r="G24" s="23"/>
      <c r="H24" s="23"/>
      <c r="I24" s="17" t="s">
        <v>37</v>
      </c>
      <c r="J24" s="19">
        <f>IF(I24="Less(-)",-1,1)</f>
        <v>1</v>
      </c>
      <c r="K24" s="20" t="s">
        <v>47</v>
      </c>
      <c r="L24" s="20" t="s">
        <v>7</v>
      </c>
      <c r="M24" s="59"/>
      <c r="N24" s="60"/>
      <c r="O24" s="60"/>
      <c r="P24" s="61"/>
      <c r="Q24" s="60"/>
      <c r="R24" s="60"/>
      <c r="S24" s="62"/>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4">
        <f>total_amount_ba($B$2,$D$2,D24,F24,J24,K24,M24)</f>
        <v>0</v>
      </c>
      <c r="BB24" s="64">
        <f>BA24+SUM(N24:AZ24)</f>
        <v>0</v>
      </c>
      <c r="BC24" s="65" t="str">
        <f>SpellNumber(L24,BB24)</f>
        <v>INR Zero Only</v>
      </c>
      <c r="IE24" s="22"/>
      <c r="IF24" s="22"/>
      <c r="IG24" s="22"/>
      <c r="IH24" s="22"/>
      <c r="II24" s="22"/>
    </row>
    <row r="25" spans="1:243" s="21" customFormat="1" ht="114">
      <c r="A25" s="47">
        <v>8</v>
      </c>
      <c r="B25" s="75" t="s">
        <v>66</v>
      </c>
      <c r="C25" s="16"/>
      <c r="D25" s="78">
        <v>94.83</v>
      </c>
      <c r="E25" s="76" t="s">
        <v>52</v>
      </c>
      <c r="F25" s="53"/>
      <c r="G25" s="23"/>
      <c r="H25" s="23"/>
      <c r="I25" s="17" t="s">
        <v>37</v>
      </c>
      <c r="J25" s="19">
        <f t="shared" si="0"/>
        <v>1</v>
      </c>
      <c r="K25" s="20" t="s">
        <v>47</v>
      </c>
      <c r="L25" s="20" t="s">
        <v>7</v>
      </c>
      <c r="M25" s="59"/>
      <c r="N25" s="60"/>
      <c r="O25" s="60"/>
      <c r="P25" s="61"/>
      <c r="Q25" s="60"/>
      <c r="R25" s="60"/>
      <c r="S25" s="62"/>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4">
        <f t="shared" si="1"/>
        <v>0</v>
      </c>
      <c r="BB25" s="64">
        <f t="shared" si="2"/>
        <v>0</v>
      </c>
      <c r="BC25" s="65" t="str">
        <f t="shared" si="3"/>
        <v>INR Zero Only</v>
      </c>
      <c r="IE25" s="22">
        <v>2</v>
      </c>
      <c r="IF25" s="22" t="s">
        <v>34</v>
      </c>
      <c r="IG25" s="22" t="s">
        <v>41</v>
      </c>
      <c r="IH25" s="22">
        <v>10</v>
      </c>
      <c r="II25" s="22" t="s">
        <v>36</v>
      </c>
    </row>
    <row r="26" spans="1:243" s="21" customFormat="1" ht="99.75">
      <c r="A26" s="47">
        <v>9</v>
      </c>
      <c r="B26" s="75" t="s">
        <v>67</v>
      </c>
      <c r="C26" s="16"/>
      <c r="D26" s="78">
        <v>213.95</v>
      </c>
      <c r="E26" s="76" t="s">
        <v>52</v>
      </c>
      <c r="F26" s="53"/>
      <c r="G26" s="23"/>
      <c r="H26" s="23"/>
      <c r="I26" s="17" t="s">
        <v>37</v>
      </c>
      <c r="J26" s="19">
        <f t="shared" si="0"/>
        <v>1</v>
      </c>
      <c r="K26" s="20" t="s">
        <v>47</v>
      </c>
      <c r="L26" s="20" t="s">
        <v>7</v>
      </c>
      <c r="M26" s="59"/>
      <c r="N26" s="60"/>
      <c r="O26" s="60"/>
      <c r="P26" s="61"/>
      <c r="Q26" s="60"/>
      <c r="R26" s="60"/>
      <c r="S26" s="62"/>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4">
        <f t="shared" si="1"/>
        <v>0</v>
      </c>
      <c r="BB26" s="64">
        <f t="shared" si="2"/>
        <v>0</v>
      </c>
      <c r="BC26" s="65" t="str">
        <f t="shared" si="3"/>
        <v>INR Zero Only</v>
      </c>
      <c r="IE26" s="22">
        <v>3</v>
      </c>
      <c r="IF26" s="22" t="s">
        <v>42</v>
      </c>
      <c r="IG26" s="22" t="s">
        <v>43</v>
      </c>
      <c r="IH26" s="22">
        <v>10</v>
      </c>
      <c r="II26" s="22" t="s">
        <v>36</v>
      </c>
    </row>
    <row r="27" spans="1:243" s="21" customFormat="1" ht="71.25">
      <c r="A27" s="47">
        <v>10</v>
      </c>
      <c r="B27" s="75" t="s">
        <v>68</v>
      </c>
      <c r="C27" s="16"/>
      <c r="D27" s="78">
        <v>512.86</v>
      </c>
      <c r="E27" s="76" t="s">
        <v>52</v>
      </c>
      <c r="F27" s="53"/>
      <c r="G27" s="23"/>
      <c r="H27" s="23"/>
      <c r="I27" s="17" t="s">
        <v>37</v>
      </c>
      <c r="J27" s="19">
        <f t="shared" si="0"/>
        <v>1</v>
      </c>
      <c r="K27" s="20" t="s">
        <v>47</v>
      </c>
      <c r="L27" s="20" t="s">
        <v>7</v>
      </c>
      <c r="M27" s="59"/>
      <c r="N27" s="60"/>
      <c r="O27" s="60"/>
      <c r="P27" s="61"/>
      <c r="Q27" s="60"/>
      <c r="R27" s="60"/>
      <c r="S27" s="62"/>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4">
        <f t="shared" si="1"/>
        <v>0</v>
      </c>
      <c r="BB27" s="64">
        <f t="shared" si="2"/>
        <v>0</v>
      </c>
      <c r="BC27" s="65" t="str">
        <f t="shared" si="3"/>
        <v>INR Zero Only</v>
      </c>
      <c r="IE27" s="22">
        <v>1.01</v>
      </c>
      <c r="IF27" s="22" t="s">
        <v>38</v>
      </c>
      <c r="IG27" s="22" t="s">
        <v>35</v>
      </c>
      <c r="IH27" s="22">
        <v>123.223</v>
      </c>
      <c r="II27" s="22" t="s">
        <v>36</v>
      </c>
    </row>
    <row r="28" spans="1:243" s="21" customFormat="1" ht="85.5">
      <c r="A28" s="47">
        <v>11</v>
      </c>
      <c r="B28" s="75" t="s">
        <v>69</v>
      </c>
      <c r="C28" s="16"/>
      <c r="D28" s="78">
        <v>7.65</v>
      </c>
      <c r="E28" s="76" t="s">
        <v>52</v>
      </c>
      <c r="F28" s="43"/>
      <c r="G28" s="23"/>
      <c r="H28" s="23"/>
      <c r="I28" s="17" t="s">
        <v>37</v>
      </c>
      <c r="J28" s="19">
        <f t="shared" si="0"/>
        <v>1</v>
      </c>
      <c r="K28" s="20" t="s">
        <v>47</v>
      </c>
      <c r="L28" s="20" t="s">
        <v>7</v>
      </c>
      <c r="M28" s="59"/>
      <c r="N28" s="60"/>
      <c r="O28" s="60"/>
      <c r="P28" s="61"/>
      <c r="Q28" s="60"/>
      <c r="R28" s="60"/>
      <c r="S28" s="62"/>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4">
        <f t="shared" si="1"/>
        <v>0</v>
      </c>
      <c r="BB28" s="64">
        <f aca="true" t="shared" si="4" ref="BB28:BB45">BA28+SUM(N28:AZ28)</f>
        <v>0</v>
      </c>
      <c r="BC28" s="65" t="str">
        <f t="shared" si="3"/>
        <v>INR Zero Only</v>
      </c>
      <c r="IE28" s="22"/>
      <c r="IF28" s="22"/>
      <c r="IG28" s="22"/>
      <c r="IH28" s="22"/>
      <c r="II28" s="22"/>
    </row>
    <row r="29" spans="1:243" s="21" customFormat="1" ht="85.5">
      <c r="A29" s="47">
        <v>12</v>
      </c>
      <c r="B29" s="75" t="s">
        <v>70</v>
      </c>
      <c r="C29" s="16"/>
      <c r="D29" s="78">
        <v>203.97</v>
      </c>
      <c r="E29" s="76" t="s">
        <v>52</v>
      </c>
      <c r="F29" s="43"/>
      <c r="G29" s="23"/>
      <c r="H29" s="23"/>
      <c r="I29" s="17" t="s">
        <v>37</v>
      </c>
      <c r="J29" s="19">
        <f t="shared" si="0"/>
        <v>1</v>
      </c>
      <c r="K29" s="20" t="s">
        <v>47</v>
      </c>
      <c r="L29" s="20" t="s">
        <v>7</v>
      </c>
      <c r="M29" s="59"/>
      <c r="N29" s="60"/>
      <c r="O29" s="60"/>
      <c r="P29" s="61"/>
      <c r="Q29" s="60"/>
      <c r="R29" s="60"/>
      <c r="S29" s="62"/>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4">
        <f t="shared" si="1"/>
        <v>0</v>
      </c>
      <c r="BB29" s="64">
        <f t="shared" si="4"/>
        <v>0</v>
      </c>
      <c r="BC29" s="65" t="str">
        <f t="shared" si="3"/>
        <v>INR Zero Only</v>
      </c>
      <c r="IE29" s="22"/>
      <c r="IF29" s="22"/>
      <c r="IG29" s="22"/>
      <c r="IH29" s="22"/>
      <c r="II29" s="22"/>
    </row>
    <row r="30" spans="1:243" s="21" customFormat="1" ht="85.5">
      <c r="A30" s="47">
        <v>13</v>
      </c>
      <c r="B30" s="75" t="s">
        <v>71</v>
      </c>
      <c r="C30" s="16"/>
      <c r="D30" s="78">
        <v>307.13</v>
      </c>
      <c r="E30" s="76" t="s">
        <v>52</v>
      </c>
      <c r="F30" s="43"/>
      <c r="G30" s="23"/>
      <c r="H30" s="23"/>
      <c r="I30" s="17" t="s">
        <v>37</v>
      </c>
      <c r="J30" s="19">
        <f t="shared" si="0"/>
        <v>1</v>
      </c>
      <c r="K30" s="20" t="s">
        <v>47</v>
      </c>
      <c r="L30" s="20" t="s">
        <v>7</v>
      </c>
      <c r="M30" s="59"/>
      <c r="N30" s="60"/>
      <c r="O30" s="60"/>
      <c r="P30" s="61"/>
      <c r="Q30" s="60"/>
      <c r="R30" s="60"/>
      <c r="S30" s="62"/>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4">
        <f t="shared" si="1"/>
        <v>0</v>
      </c>
      <c r="BB30" s="64">
        <f t="shared" si="4"/>
        <v>0</v>
      </c>
      <c r="BC30" s="65" t="str">
        <f t="shared" si="3"/>
        <v>INR Zero Only</v>
      </c>
      <c r="IE30" s="22"/>
      <c r="IF30" s="22"/>
      <c r="IG30" s="22"/>
      <c r="IH30" s="22"/>
      <c r="II30" s="22"/>
    </row>
    <row r="31" spans="1:243" s="21" customFormat="1" ht="85.5">
      <c r="A31" s="47">
        <v>14</v>
      </c>
      <c r="B31" s="75" t="s">
        <v>72</v>
      </c>
      <c r="C31" s="16"/>
      <c r="D31" s="79">
        <v>24476.4</v>
      </c>
      <c r="E31" s="76" t="s">
        <v>90</v>
      </c>
      <c r="F31" s="43"/>
      <c r="G31" s="23"/>
      <c r="H31" s="23"/>
      <c r="I31" s="17" t="s">
        <v>37</v>
      </c>
      <c r="J31" s="19">
        <f t="shared" si="0"/>
        <v>1</v>
      </c>
      <c r="K31" s="20" t="s">
        <v>47</v>
      </c>
      <c r="L31" s="20" t="s">
        <v>7</v>
      </c>
      <c r="M31" s="59"/>
      <c r="N31" s="60"/>
      <c r="O31" s="60"/>
      <c r="P31" s="61"/>
      <c r="Q31" s="60"/>
      <c r="R31" s="60"/>
      <c r="S31" s="62"/>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4">
        <f t="shared" si="1"/>
        <v>0</v>
      </c>
      <c r="BB31" s="64">
        <f t="shared" si="4"/>
        <v>0</v>
      </c>
      <c r="BC31" s="65" t="str">
        <f t="shared" si="3"/>
        <v>INR Zero Only</v>
      </c>
      <c r="IE31" s="22"/>
      <c r="IF31" s="22"/>
      <c r="IG31" s="22"/>
      <c r="IH31" s="22"/>
      <c r="II31" s="22"/>
    </row>
    <row r="32" spans="1:243" s="21" customFormat="1" ht="85.5">
      <c r="A32" s="47">
        <v>15</v>
      </c>
      <c r="B32" s="75" t="s">
        <v>73</v>
      </c>
      <c r="C32" s="16"/>
      <c r="D32" s="78">
        <v>7176.9</v>
      </c>
      <c r="E32" s="76" t="s">
        <v>90</v>
      </c>
      <c r="F32" s="43"/>
      <c r="G32" s="23"/>
      <c r="H32" s="23"/>
      <c r="I32" s="17" t="s">
        <v>37</v>
      </c>
      <c r="J32" s="19">
        <f t="shared" si="0"/>
        <v>1</v>
      </c>
      <c r="K32" s="20" t="s">
        <v>47</v>
      </c>
      <c r="L32" s="20" t="s">
        <v>7</v>
      </c>
      <c r="M32" s="59"/>
      <c r="N32" s="60"/>
      <c r="O32" s="60"/>
      <c r="P32" s="61"/>
      <c r="Q32" s="60"/>
      <c r="R32" s="60"/>
      <c r="S32" s="62"/>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4">
        <f t="shared" si="1"/>
        <v>0</v>
      </c>
      <c r="BB32" s="64">
        <f t="shared" si="4"/>
        <v>0</v>
      </c>
      <c r="BC32" s="65" t="str">
        <f t="shared" si="3"/>
        <v>INR Zero Only</v>
      </c>
      <c r="IE32" s="22"/>
      <c r="IF32" s="22"/>
      <c r="IG32" s="22"/>
      <c r="IH32" s="22"/>
      <c r="II32" s="22"/>
    </row>
    <row r="33" spans="1:243" s="21" customFormat="1" ht="128.25">
      <c r="A33" s="47">
        <v>16</v>
      </c>
      <c r="B33" s="75" t="s">
        <v>74</v>
      </c>
      <c r="C33" s="16"/>
      <c r="D33" s="78">
        <v>87.5</v>
      </c>
      <c r="E33" s="76" t="s">
        <v>91</v>
      </c>
      <c r="F33" s="43"/>
      <c r="G33" s="23"/>
      <c r="H33" s="23"/>
      <c r="I33" s="17" t="s">
        <v>37</v>
      </c>
      <c r="J33" s="19">
        <f t="shared" si="0"/>
        <v>1</v>
      </c>
      <c r="K33" s="20" t="s">
        <v>47</v>
      </c>
      <c r="L33" s="20" t="s">
        <v>7</v>
      </c>
      <c r="M33" s="59"/>
      <c r="N33" s="60"/>
      <c r="O33" s="60"/>
      <c r="P33" s="61"/>
      <c r="Q33" s="60"/>
      <c r="R33" s="60"/>
      <c r="S33" s="62"/>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4">
        <f t="shared" si="1"/>
        <v>0</v>
      </c>
      <c r="BB33" s="64">
        <f t="shared" si="4"/>
        <v>0</v>
      </c>
      <c r="BC33" s="65" t="str">
        <f t="shared" si="3"/>
        <v>INR Zero Only</v>
      </c>
      <c r="IE33" s="22"/>
      <c r="IF33" s="22"/>
      <c r="IG33" s="22"/>
      <c r="IH33" s="22"/>
      <c r="II33" s="22"/>
    </row>
    <row r="34" spans="1:243" s="21" customFormat="1" ht="185.25">
      <c r="A34" s="47">
        <v>17</v>
      </c>
      <c r="B34" s="75" t="s">
        <v>75</v>
      </c>
      <c r="C34" s="16"/>
      <c r="D34" s="78">
        <v>350</v>
      </c>
      <c r="E34" s="76" t="s">
        <v>91</v>
      </c>
      <c r="F34" s="43"/>
      <c r="G34" s="23"/>
      <c r="H34" s="23"/>
      <c r="I34" s="17" t="s">
        <v>37</v>
      </c>
      <c r="J34" s="19">
        <f t="shared" si="0"/>
        <v>1</v>
      </c>
      <c r="K34" s="20" t="s">
        <v>47</v>
      </c>
      <c r="L34" s="20" t="s">
        <v>7</v>
      </c>
      <c r="M34" s="59"/>
      <c r="N34" s="60"/>
      <c r="O34" s="60"/>
      <c r="P34" s="61"/>
      <c r="Q34" s="60"/>
      <c r="R34" s="60"/>
      <c r="S34" s="62"/>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4">
        <f t="shared" si="1"/>
        <v>0</v>
      </c>
      <c r="BB34" s="64">
        <f t="shared" si="4"/>
        <v>0</v>
      </c>
      <c r="BC34" s="65" t="str">
        <f t="shared" si="3"/>
        <v>INR Zero Only</v>
      </c>
      <c r="IE34" s="22"/>
      <c r="IF34" s="22"/>
      <c r="IG34" s="22"/>
      <c r="IH34" s="22"/>
      <c r="II34" s="22"/>
    </row>
    <row r="35" spans="1:243" s="21" customFormat="1" ht="185.25">
      <c r="A35" s="47">
        <v>18</v>
      </c>
      <c r="B35" s="75" t="s">
        <v>76</v>
      </c>
      <c r="C35" s="16"/>
      <c r="D35" s="78">
        <v>157.5</v>
      </c>
      <c r="E35" s="76" t="s">
        <v>91</v>
      </c>
      <c r="F35" s="43"/>
      <c r="G35" s="23"/>
      <c r="H35" s="23"/>
      <c r="I35" s="17" t="s">
        <v>37</v>
      </c>
      <c r="J35" s="19">
        <f t="shared" si="0"/>
        <v>1</v>
      </c>
      <c r="K35" s="20" t="s">
        <v>47</v>
      </c>
      <c r="L35" s="20" t="s">
        <v>7</v>
      </c>
      <c r="M35" s="59"/>
      <c r="N35" s="60"/>
      <c r="O35" s="60"/>
      <c r="P35" s="61"/>
      <c r="Q35" s="60"/>
      <c r="R35" s="60"/>
      <c r="S35" s="62"/>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4">
        <f t="shared" si="1"/>
        <v>0</v>
      </c>
      <c r="BB35" s="64">
        <f t="shared" si="4"/>
        <v>0</v>
      </c>
      <c r="BC35" s="65" t="str">
        <f t="shared" si="3"/>
        <v>INR Zero Only</v>
      </c>
      <c r="IE35" s="22"/>
      <c r="IF35" s="22"/>
      <c r="IG35" s="22"/>
      <c r="IH35" s="22"/>
      <c r="II35" s="22"/>
    </row>
    <row r="36" spans="1:243" s="21" customFormat="1" ht="156.75">
      <c r="A36" s="47">
        <v>19</v>
      </c>
      <c r="B36" s="75" t="s">
        <v>77</v>
      </c>
      <c r="C36" s="16"/>
      <c r="D36" s="78">
        <v>45.68</v>
      </c>
      <c r="E36" s="76" t="s">
        <v>92</v>
      </c>
      <c r="F36" s="43"/>
      <c r="G36" s="23"/>
      <c r="H36" s="23"/>
      <c r="I36" s="17" t="s">
        <v>37</v>
      </c>
      <c r="J36" s="19">
        <f t="shared" si="0"/>
        <v>1</v>
      </c>
      <c r="K36" s="20" t="s">
        <v>47</v>
      </c>
      <c r="L36" s="20" t="s">
        <v>7</v>
      </c>
      <c r="M36" s="59"/>
      <c r="N36" s="60"/>
      <c r="O36" s="60"/>
      <c r="P36" s="61"/>
      <c r="Q36" s="60"/>
      <c r="R36" s="60"/>
      <c r="S36" s="62"/>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4">
        <f t="shared" si="1"/>
        <v>0</v>
      </c>
      <c r="BB36" s="64">
        <f t="shared" si="4"/>
        <v>0</v>
      </c>
      <c r="BC36" s="65" t="str">
        <f t="shared" si="3"/>
        <v>INR Zero Only</v>
      </c>
      <c r="IE36" s="22"/>
      <c r="IF36" s="22"/>
      <c r="IG36" s="22"/>
      <c r="IH36" s="22"/>
      <c r="II36" s="22"/>
    </row>
    <row r="37" spans="1:243" s="21" customFormat="1" ht="128.25">
      <c r="A37" s="47">
        <v>20</v>
      </c>
      <c r="B37" s="75" t="s">
        <v>78</v>
      </c>
      <c r="C37" s="16"/>
      <c r="D37" s="78">
        <v>30</v>
      </c>
      <c r="E37" s="76" t="s">
        <v>93</v>
      </c>
      <c r="F37" s="43"/>
      <c r="G37" s="23"/>
      <c r="H37" s="23"/>
      <c r="I37" s="17" t="s">
        <v>37</v>
      </c>
      <c r="J37" s="19">
        <f t="shared" si="0"/>
        <v>1</v>
      </c>
      <c r="K37" s="20" t="s">
        <v>47</v>
      </c>
      <c r="L37" s="20" t="s">
        <v>7</v>
      </c>
      <c r="M37" s="59"/>
      <c r="N37" s="60"/>
      <c r="O37" s="60"/>
      <c r="P37" s="61"/>
      <c r="Q37" s="60"/>
      <c r="R37" s="60"/>
      <c r="S37" s="62"/>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4">
        <f t="shared" si="1"/>
        <v>0</v>
      </c>
      <c r="BB37" s="64">
        <f t="shared" si="4"/>
        <v>0</v>
      </c>
      <c r="BC37" s="65" t="str">
        <f t="shared" si="3"/>
        <v>INR Zero Only</v>
      </c>
      <c r="IE37" s="22"/>
      <c r="IF37" s="22"/>
      <c r="IG37" s="22"/>
      <c r="IH37" s="22"/>
      <c r="II37" s="22"/>
    </row>
    <row r="38" spans="1:243" s="21" customFormat="1" ht="142.5">
      <c r="A38" s="47">
        <v>21</v>
      </c>
      <c r="B38" s="75" t="s">
        <v>79</v>
      </c>
      <c r="C38" s="16"/>
      <c r="D38" s="78">
        <v>10</v>
      </c>
      <c r="E38" s="76" t="s">
        <v>93</v>
      </c>
      <c r="F38" s="43"/>
      <c r="G38" s="23"/>
      <c r="H38" s="23"/>
      <c r="I38" s="17" t="s">
        <v>37</v>
      </c>
      <c r="J38" s="19">
        <f t="shared" si="0"/>
        <v>1</v>
      </c>
      <c r="K38" s="20" t="s">
        <v>47</v>
      </c>
      <c r="L38" s="20" t="s">
        <v>7</v>
      </c>
      <c r="M38" s="59"/>
      <c r="N38" s="60"/>
      <c r="O38" s="60"/>
      <c r="P38" s="61"/>
      <c r="Q38" s="60"/>
      <c r="R38" s="60"/>
      <c r="S38" s="62"/>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4">
        <f t="shared" si="1"/>
        <v>0</v>
      </c>
      <c r="BB38" s="64">
        <f t="shared" si="4"/>
        <v>0</v>
      </c>
      <c r="BC38" s="65" t="str">
        <f t="shared" si="3"/>
        <v>INR Zero Only</v>
      </c>
      <c r="IE38" s="22"/>
      <c r="IF38" s="22"/>
      <c r="IG38" s="22"/>
      <c r="IH38" s="22"/>
      <c r="II38" s="22"/>
    </row>
    <row r="39" spans="1:243" s="21" customFormat="1" ht="71.25">
      <c r="A39" s="47">
        <v>22</v>
      </c>
      <c r="B39" s="75" t="s">
        <v>80</v>
      </c>
      <c r="C39" s="16"/>
      <c r="D39" s="78">
        <v>135.2</v>
      </c>
      <c r="E39" s="76" t="s">
        <v>94</v>
      </c>
      <c r="F39" s="43"/>
      <c r="G39" s="23"/>
      <c r="H39" s="23"/>
      <c r="I39" s="17" t="s">
        <v>37</v>
      </c>
      <c r="J39" s="19">
        <f t="shared" si="0"/>
        <v>1</v>
      </c>
      <c r="K39" s="20" t="s">
        <v>47</v>
      </c>
      <c r="L39" s="20" t="s">
        <v>7</v>
      </c>
      <c r="M39" s="59"/>
      <c r="N39" s="60"/>
      <c r="O39" s="60"/>
      <c r="P39" s="61"/>
      <c r="Q39" s="60"/>
      <c r="R39" s="60"/>
      <c r="S39" s="62"/>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4">
        <f t="shared" si="1"/>
        <v>0</v>
      </c>
      <c r="BB39" s="64">
        <f t="shared" si="4"/>
        <v>0</v>
      </c>
      <c r="BC39" s="65" t="str">
        <f t="shared" si="3"/>
        <v>INR Zero Only</v>
      </c>
      <c r="IE39" s="22"/>
      <c r="IF39" s="22"/>
      <c r="IG39" s="22"/>
      <c r="IH39" s="22"/>
      <c r="II39" s="22"/>
    </row>
    <row r="40" spans="1:243" s="21" customFormat="1" ht="142.5">
      <c r="A40" s="47">
        <v>23</v>
      </c>
      <c r="B40" s="75" t="s">
        <v>81</v>
      </c>
      <c r="C40" s="16"/>
      <c r="D40" s="78">
        <v>105.12</v>
      </c>
      <c r="E40" s="76" t="s">
        <v>92</v>
      </c>
      <c r="F40" s="43"/>
      <c r="G40" s="23"/>
      <c r="H40" s="23"/>
      <c r="I40" s="17" t="s">
        <v>37</v>
      </c>
      <c r="J40" s="19">
        <f t="shared" si="0"/>
        <v>1</v>
      </c>
      <c r="K40" s="20" t="s">
        <v>47</v>
      </c>
      <c r="L40" s="20" t="s">
        <v>7</v>
      </c>
      <c r="M40" s="59"/>
      <c r="N40" s="60"/>
      <c r="O40" s="60"/>
      <c r="P40" s="61"/>
      <c r="Q40" s="60"/>
      <c r="R40" s="60"/>
      <c r="S40" s="62"/>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4">
        <f t="shared" si="1"/>
        <v>0</v>
      </c>
      <c r="BB40" s="64">
        <f t="shared" si="4"/>
        <v>0</v>
      </c>
      <c r="BC40" s="65" t="str">
        <f t="shared" si="3"/>
        <v>INR Zero Only</v>
      </c>
      <c r="IE40" s="22"/>
      <c r="IF40" s="22"/>
      <c r="IG40" s="22"/>
      <c r="IH40" s="22"/>
      <c r="II40" s="22"/>
    </row>
    <row r="41" spans="1:243" s="21" customFormat="1" ht="156.75">
      <c r="A41" s="47">
        <v>24</v>
      </c>
      <c r="B41" s="75" t="s">
        <v>82</v>
      </c>
      <c r="C41" s="16"/>
      <c r="D41" s="78">
        <v>755</v>
      </c>
      <c r="E41" s="76" t="s">
        <v>89</v>
      </c>
      <c r="F41" s="43"/>
      <c r="G41" s="23"/>
      <c r="H41" s="23"/>
      <c r="I41" s="17" t="s">
        <v>37</v>
      </c>
      <c r="J41" s="19">
        <f t="shared" si="0"/>
        <v>1</v>
      </c>
      <c r="K41" s="20" t="s">
        <v>47</v>
      </c>
      <c r="L41" s="20" t="s">
        <v>7</v>
      </c>
      <c r="M41" s="59"/>
      <c r="N41" s="60"/>
      <c r="O41" s="60"/>
      <c r="P41" s="61"/>
      <c r="Q41" s="60"/>
      <c r="R41" s="60"/>
      <c r="S41" s="62"/>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4">
        <f t="shared" si="1"/>
        <v>0</v>
      </c>
      <c r="BB41" s="64">
        <f t="shared" si="4"/>
        <v>0</v>
      </c>
      <c r="BC41" s="65" t="str">
        <f t="shared" si="3"/>
        <v>INR Zero Only</v>
      </c>
      <c r="IE41" s="22"/>
      <c r="IF41" s="22"/>
      <c r="IG41" s="22"/>
      <c r="IH41" s="22"/>
      <c r="II41" s="22"/>
    </row>
    <row r="42" spans="1:243" s="21" customFormat="1" ht="57">
      <c r="A42" s="47">
        <v>25</v>
      </c>
      <c r="B42" s="75" t="s">
        <v>83</v>
      </c>
      <c r="C42" s="16"/>
      <c r="D42" s="78">
        <v>287.7</v>
      </c>
      <c r="E42" s="76" t="s">
        <v>92</v>
      </c>
      <c r="F42" s="43"/>
      <c r="G42" s="23"/>
      <c r="H42" s="23"/>
      <c r="I42" s="17" t="s">
        <v>37</v>
      </c>
      <c r="J42" s="19">
        <f t="shared" si="0"/>
        <v>1</v>
      </c>
      <c r="K42" s="20" t="s">
        <v>47</v>
      </c>
      <c r="L42" s="20" t="s">
        <v>7</v>
      </c>
      <c r="M42" s="59"/>
      <c r="N42" s="60"/>
      <c r="O42" s="60"/>
      <c r="P42" s="61"/>
      <c r="Q42" s="60"/>
      <c r="R42" s="60"/>
      <c r="S42" s="62"/>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4">
        <f t="shared" si="1"/>
        <v>0</v>
      </c>
      <c r="BB42" s="64">
        <f t="shared" si="4"/>
        <v>0</v>
      </c>
      <c r="BC42" s="65" t="str">
        <f t="shared" si="3"/>
        <v>INR Zero Only</v>
      </c>
      <c r="IE42" s="22"/>
      <c r="IF42" s="22"/>
      <c r="IG42" s="22"/>
      <c r="IH42" s="22"/>
      <c r="II42" s="22"/>
    </row>
    <row r="43" spans="1:243" s="21" customFormat="1" ht="144">
      <c r="A43" s="47">
        <v>26</v>
      </c>
      <c r="B43" s="75" t="s">
        <v>84</v>
      </c>
      <c r="C43" s="16"/>
      <c r="D43" s="78">
        <v>185</v>
      </c>
      <c r="E43" s="76" t="s">
        <v>89</v>
      </c>
      <c r="F43" s="43"/>
      <c r="G43" s="23"/>
      <c r="H43" s="23"/>
      <c r="I43" s="17" t="s">
        <v>37</v>
      </c>
      <c r="J43" s="19">
        <f t="shared" si="0"/>
        <v>1</v>
      </c>
      <c r="K43" s="20" t="s">
        <v>47</v>
      </c>
      <c r="L43" s="20" t="s">
        <v>7</v>
      </c>
      <c r="M43" s="59"/>
      <c r="N43" s="60"/>
      <c r="O43" s="60"/>
      <c r="P43" s="61"/>
      <c r="Q43" s="60"/>
      <c r="R43" s="60"/>
      <c r="S43" s="62"/>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4">
        <f t="shared" si="1"/>
        <v>0</v>
      </c>
      <c r="BB43" s="64">
        <f t="shared" si="4"/>
        <v>0</v>
      </c>
      <c r="BC43" s="65" t="str">
        <f t="shared" si="3"/>
        <v>INR Zero Only</v>
      </c>
      <c r="IE43" s="22"/>
      <c r="IF43" s="22"/>
      <c r="IG43" s="22"/>
      <c r="IH43" s="22"/>
      <c r="II43" s="22"/>
    </row>
    <row r="44" spans="1:243" s="21" customFormat="1" ht="199.5">
      <c r="A44" s="47">
        <v>27</v>
      </c>
      <c r="B44" s="75" t="s">
        <v>85</v>
      </c>
      <c r="C44" s="16"/>
      <c r="D44" s="78">
        <v>200</v>
      </c>
      <c r="E44" s="76" t="s">
        <v>89</v>
      </c>
      <c r="F44" s="43"/>
      <c r="G44" s="23"/>
      <c r="H44" s="23"/>
      <c r="I44" s="17" t="s">
        <v>37</v>
      </c>
      <c r="J44" s="19">
        <f t="shared" si="0"/>
        <v>1</v>
      </c>
      <c r="K44" s="20" t="s">
        <v>47</v>
      </c>
      <c r="L44" s="20" t="s">
        <v>7</v>
      </c>
      <c r="M44" s="59"/>
      <c r="N44" s="60"/>
      <c r="O44" s="60"/>
      <c r="P44" s="61"/>
      <c r="Q44" s="60"/>
      <c r="R44" s="60"/>
      <c r="S44" s="62"/>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4">
        <f t="shared" si="1"/>
        <v>0</v>
      </c>
      <c r="BB44" s="64">
        <f t="shared" si="4"/>
        <v>0</v>
      </c>
      <c r="BC44" s="65" t="str">
        <f t="shared" si="3"/>
        <v>INR Zero Only</v>
      </c>
      <c r="IE44" s="22"/>
      <c r="IF44" s="22"/>
      <c r="IG44" s="22"/>
      <c r="IH44" s="22"/>
      <c r="II44" s="22"/>
    </row>
    <row r="45" spans="1:243" s="21" customFormat="1" ht="85.5">
      <c r="A45" s="47">
        <v>28</v>
      </c>
      <c r="B45" s="75" t="s">
        <v>86</v>
      </c>
      <c r="C45" s="16"/>
      <c r="D45" s="78">
        <v>400</v>
      </c>
      <c r="E45" s="76" t="s">
        <v>89</v>
      </c>
      <c r="F45" s="43"/>
      <c r="G45" s="23"/>
      <c r="H45" s="23"/>
      <c r="I45" s="17" t="s">
        <v>37</v>
      </c>
      <c r="J45" s="19">
        <f t="shared" si="0"/>
        <v>1</v>
      </c>
      <c r="K45" s="20" t="s">
        <v>47</v>
      </c>
      <c r="L45" s="20" t="s">
        <v>7</v>
      </c>
      <c r="M45" s="59"/>
      <c r="N45" s="60"/>
      <c r="O45" s="60"/>
      <c r="P45" s="61"/>
      <c r="Q45" s="60"/>
      <c r="R45" s="60"/>
      <c r="S45" s="62"/>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4">
        <f t="shared" si="1"/>
        <v>0</v>
      </c>
      <c r="BB45" s="64">
        <f t="shared" si="4"/>
        <v>0</v>
      </c>
      <c r="BC45" s="65" t="str">
        <f t="shared" si="3"/>
        <v>INR Zero Only</v>
      </c>
      <c r="IE45" s="22"/>
      <c r="IF45" s="22"/>
      <c r="IG45" s="22"/>
      <c r="IH45" s="22"/>
      <c r="II45" s="22"/>
    </row>
    <row r="46" spans="1:243" s="21" customFormat="1" ht="33" customHeight="1">
      <c r="A46" s="48" t="s">
        <v>45</v>
      </c>
      <c r="B46" s="25"/>
      <c r="C46" s="26"/>
      <c r="D46" s="54"/>
      <c r="E46" s="54"/>
      <c r="F46" s="54"/>
      <c r="G46" s="27"/>
      <c r="H46" s="28"/>
      <c r="I46" s="28"/>
      <c r="J46" s="28"/>
      <c r="K46" s="28"/>
      <c r="L46" s="29"/>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8">
        <f>SUM(BA14:BA45)</f>
        <v>0</v>
      </c>
      <c r="BB46" s="68">
        <f>SUM(BB14:BB45)</f>
        <v>0</v>
      </c>
      <c r="BC46" s="65" t="str">
        <f>SpellNumber($E$2,BB46)</f>
        <v>INR Zero Only</v>
      </c>
      <c r="IE46" s="22">
        <v>4</v>
      </c>
      <c r="IF46" s="22" t="s">
        <v>39</v>
      </c>
      <c r="IG46" s="22" t="s">
        <v>44</v>
      </c>
      <c r="IH46" s="22">
        <v>10</v>
      </c>
      <c r="II46" s="22" t="s">
        <v>36</v>
      </c>
    </row>
    <row r="47" spans="1:243" s="37" customFormat="1" ht="39" customHeight="1" hidden="1">
      <c r="A47" s="49" t="s">
        <v>49</v>
      </c>
      <c r="B47" s="30"/>
      <c r="C47" s="31"/>
      <c r="D47" s="56"/>
      <c r="E47" s="52" t="s">
        <v>46</v>
      </c>
      <c r="F47" s="41"/>
      <c r="G47" s="32"/>
      <c r="H47" s="33"/>
      <c r="I47" s="33"/>
      <c r="J47" s="33"/>
      <c r="K47" s="34"/>
      <c r="L47" s="35"/>
      <c r="M47" s="36"/>
      <c r="N47" s="69"/>
      <c r="O47" s="10"/>
      <c r="P47" s="10"/>
      <c r="Q47" s="10"/>
      <c r="R47" s="10"/>
      <c r="S47" s="10"/>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70">
        <f>IF(ISBLANK(F47),0,IF(E47="Excess (+)",ROUND(BA46+(BA46*F47),2),IF(E47="Less (-)",ROUND(BA46+(BA46*F47*(-1)),2),0)))</f>
        <v>0</v>
      </c>
      <c r="BB47" s="71">
        <f>ROUND(BA47,0)</f>
        <v>0</v>
      </c>
      <c r="BC47" s="65" t="str">
        <f>SpellNumber(L47,BB47)</f>
        <v> Zero Only</v>
      </c>
      <c r="IE47" s="38"/>
      <c r="IF47" s="38"/>
      <c r="IG47" s="38"/>
      <c r="IH47" s="38"/>
      <c r="II47" s="38"/>
    </row>
    <row r="48" spans="1:243" s="37" customFormat="1" ht="51" customHeight="1">
      <c r="A48" s="48" t="s">
        <v>48</v>
      </c>
      <c r="B48" s="24"/>
      <c r="C48" s="83" t="str">
        <f>SpellNumber($E$2,BB46)</f>
        <v>INR Zero Only</v>
      </c>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5"/>
      <c r="IE48" s="38"/>
      <c r="IF48" s="38"/>
      <c r="IG48" s="38"/>
      <c r="IH48" s="38"/>
      <c r="II48" s="38"/>
    </row>
    <row r="49" spans="1:243" s="13" customFormat="1" ht="15">
      <c r="A49" s="10"/>
      <c r="C49" s="39"/>
      <c r="D49" s="55"/>
      <c r="E49" s="55"/>
      <c r="F49" s="55"/>
      <c r="G49" s="39"/>
      <c r="H49" s="39"/>
      <c r="I49" s="39"/>
      <c r="J49" s="39"/>
      <c r="K49" s="39"/>
      <c r="L49" s="39"/>
      <c r="M49" s="50"/>
      <c r="N49" s="10"/>
      <c r="O49" s="5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50"/>
      <c r="BB49" s="10"/>
      <c r="BC49" s="50"/>
      <c r="IE49" s="14"/>
      <c r="IF49" s="14"/>
      <c r="IG49" s="14"/>
      <c r="IH49" s="14"/>
      <c r="II49" s="14"/>
    </row>
  </sheetData>
  <sheetProtection selectLockedCells="1"/>
  <mergeCells count="8">
    <mergeCell ref="A9:BC9"/>
    <mergeCell ref="C48:BC48"/>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47">
      <formula1>IF(ISBLANK(F47),$A$3:$C$3,$B$3:$C$3)</formula1>
    </dataValidation>
    <dataValidation type="decimal" allowBlank="1" showInputMessage="1" showErrorMessage="1" promptTitle="Rate Entry" prompt="Please enter the Basic Price in Rupees for this item. " errorTitle="Invaid Entry" error="Only Numeric Values are allowed. " sqref="G14:H4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7">
      <formula1>0</formula1>
      <formula2>IF(E47&lt;&gt;"Select",99.9,0)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7">
      <formula1>IF(E47&lt;&gt;"Select",0,-1)</formula1>
      <formula2>IF(E47&lt;&gt;"Select",99.99,-1)</formula2>
    </dataValidation>
    <dataValidation type="list" allowBlank="1" showInputMessage="1" showErrorMessage="1" sqref="C2">
      <formula1>"Normal, SingleWindow, Alternate"</formula1>
    </dataValidation>
    <dataValidation type="list" allowBlank="1" showInputMessage="1" showErrorMessage="1" sqref="K14:K45">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M45">
      <formula1>0</formula1>
      <formula2>999999999999999</formula2>
    </dataValidation>
    <dataValidation type="list" allowBlank="1" showInputMessage="1" showErrorMessage="1" sqref="L41 L42 L43 L44 L13 L14 L15 L16 L17 L18 L19 L20 L21 L22 L23 L24 L25 L26 L27 L28 L29 L30 L31 L32 L33 L34 L35 L36 L37 L38 L39 L40 L45">
      <formula1>"INR"</formula1>
    </dataValidation>
    <dataValidation allowBlank="1" showInputMessage="1" showErrorMessage="1" promptTitle="Addition / Deduction" prompt="Please Choose the correct One" sqref="J14:J45"/>
    <dataValidation type="list" showInputMessage="1" showErrorMessage="1" sqref="I14:I45">
      <formula1>"Excess(+), Less(-)"</formula1>
    </dataValidation>
    <dataValidation type="decimal" allowBlank="1" showInputMessage="1" showErrorMessage="1" errorTitle="Invalid Entry" error="Only Numeric Values are allowed. " sqref="A14:A45">
      <formula1>0</formula1>
      <formula2>999999999999999</formula2>
    </dataValidation>
    <dataValidation allowBlank="1" showInputMessage="1" showErrorMessage="1" promptTitle="Itemcode/Make" prompt="Please enter text" sqref="C14:C45"/>
    <dataValidation type="decimal" allowBlank="1" showInputMessage="1" showErrorMessage="1" promptTitle="Rate Entry" prompt="Please enter the Other Taxes2 in Rupees for this item. " errorTitle="Invaid Entry" error="Only Numeric Values are allowed. " sqref="N14:O4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4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45">
      <formula1>0</formula1>
      <formula2>999999999999999</formula2>
    </dataValidation>
    <dataValidation allowBlank="1" showInputMessage="1" showErrorMessage="1" promptTitle="Units" prompt="Please enter Units in text" sqref="E14:E45"/>
    <dataValidation type="decimal" allowBlank="1" showInputMessage="1" showErrorMessage="1" promptTitle="Quantity" prompt="Please enter the Quantity for this item. " errorTitle="Invalid Entry" error="Only Numeric Values are allowed. " sqref="D14:D45 F14:F45">
      <formula1>0</formula1>
      <formula2>999999999999999</formula2>
    </dataValidation>
  </dataValidations>
  <printOptions/>
  <pageMargins left="0.2362204724409449" right="0.2362204724409449" top="0.1968503937007874" bottom="0.2755905511811024" header="0.15748031496062992" footer="0.15748031496062992"/>
  <pageSetup fitToHeight="0"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2" t="s">
        <v>2</v>
      </c>
      <c r="F6" s="92"/>
      <c r="G6" s="92"/>
      <c r="H6" s="92"/>
      <c r="I6" s="92"/>
      <c r="J6" s="92"/>
      <c r="K6" s="92"/>
    </row>
    <row r="7" spans="5:11" ht="15">
      <c r="E7" s="92"/>
      <c r="F7" s="92"/>
      <c r="G7" s="92"/>
      <c r="H7" s="92"/>
      <c r="I7" s="92"/>
      <c r="J7" s="92"/>
      <c r="K7" s="92"/>
    </row>
    <row r="8" spans="5:11" ht="15">
      <c r="E8" s="92"/>
      <c r="F8" s="92"/>
      <c r="G8" s="92"/>
      <c r="H8" s="92"/>
      <c r="I8" s="92"/>
      <c r="J8" s="92"/>
      <c r="K8" s="92"/>
    </row>
    <row r="9" spans="5:11" ht="15">
      <c r="E9" s="92"/>
      <c r="F9" s="92"/>
      <c r="G9" s="92"/>
      <c r="H9" s="92"/>
      <c r="I9" s="92"/>
      <c r="J9" s="92"/>
      <c r="K9" s="92"/>
    </row>
    <row r="10" spans="5:11" ht="15">
      <c r="E10" s="92"/>
      <c r="F10" s="92"/>
      <c r="G10" s="92"/>
      <c r="H10" s="92"/>
      <c r="I10" s="92"/>
      <c r="J10" s="92"/>
      <c r="K10" s="92"/>
    </row>
    <row r="11" spans="5:11" ht="15">
      <c r="E11" s="92"/>
      <c r="F11" s="92"/>
      <c r="G11" s="92"/>
      <c r="H11" s="92"/>
      <c r="I11" s="92"/>
      <c r="J11" s="92"/>
      <c r="K11" s="92"/>
    </row>
    <row r="12" spans="5:11" ht="15">
      <c r="E12" s="92"/>
      <c r="F12" s="92"/>
      <c r="G12" s="92"/>
      <c r="H12" s="92"/>
      <c r="I12" s="92"/>
      <c r="J12" s="92"/>
      <c r="K12" s="92"/>
    </row>
    <row r="13" spans="5:11" ht="15">
      <c r="E13" s="92"/>
      <c r="F13" s="92"/>
      <c r="G13" s="92"/>
      <c r="H13" s="92"/>
      <c r="I13" s="92"/>
      <c r="J13" s="92"/>
      <c r="K13" s="92"/>
    </row>
    <row r="14" spans="5:11" ht="15">
      <c r="E14" s="92"/>
      <c r="F14" s="92"/>
      <c r="G14" s="92"/>
      <c r="H14" s="92"/>
      <c r="I14" s="92"/>
      <c r="J14" s="92"/>
      <c r="K14" s="9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hp12</cp:lastModifiedBy>
  <cp:lastPrinted>2021-10-30T10:37:12Z</cp:lastPrinted>
  <dcterms:created xsi:type="dcterms:W3CDTF">2009-01-30T06:42:42Z</dcterms:created>
  <dcterms:modified xsi:type="dcterms:W3CDTF">2022-01-27T11:02:05Z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PlanSwiftJobName">
    <vt:lpwstr/>
  </property>
  <property fmtid="{D5CDD505-2E9C-101B-9397-08002B2CF9AE}" pid="13" name="PlanSwiftJobGuid">
    <vt:lpwstr/>
  </property>
  <property fmtid="{D5CDD505-2E9C-101B-9397-08002B2CF9AE}" pid="14" name="LinkedDataId">
    <vt:lpwstr>{547E9435-F508-4BA9-8A01-A8627FB96338}</vt:lpwstr>
  </property>
  <property fmtid="{D5CDD505-2E9C-101B-9397-08002B2CF9AE}" pid="15" name="HH">
    <vt:lpwstr>6YUb8DDGkLLD3KMTNOVs0BN0sl4=</vt:lpwstr>
  </property>
</Properties>
</file>