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'BoQ1'!$A$1:$BC$57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<sst xmlns="http://schemas.openxmlformats.org/spreadsheetml/2006/main" count="303" uniqueCount="102">
  <si>
    <t>Sl.
No.</t>
  </si>
  <si>
    <t>Item Code / Make</t>
  </si>
  <si>
    <t>Estimated Rate</t>
  </si>
  <si>
    <t>Please Enable Macros to View BoQ information</t>
  </si>
  <si>
    <t>BoQ_Ver3.0</t>
  </si>
  <si>
    <t>Item Rate</t>
  </si>
  <si>
    <t>Normal</t>
  </si>
  <si>
    <t>INR Only</t>
  </si>
  <si>
    <t>INR</t>
  </si>
  <si>
    <t>Select, Excess (+), Less (-)</t>
  </si>
  <si>
    <t>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</si>
  <si>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</si>
  <si>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</si>
  <si>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</si>
  <si>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</si>
  <si>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</si>
  <si>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</si>
  <si>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</si>
  <si>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</si>
  <si>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</si>
  <si>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</si>
  <si>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</si>
  <si>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</si>
  <si>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</si>
  <si>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</si>
  <si>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</si>
  <si>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</si>
  <si>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</si>
  <si>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</si>
  <si>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</si>
  <si>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</si>
  <si>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</si>
  <si>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</si>
  <si>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</si>
  <si>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</si>
  <si>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</si>
  <si>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Nos</t>
  </si>
  <si>
    <t>Excess(+)</t>
  </si>
  <si>
    <t>Construction of chamber for 100mm sluice plates</t>
  </si>
  <si>
    <t>item5</t>
  </si>
  <si>
    <t>Total in Figures</t>
  </si>
  <si>
    <t>Select</t>
  </si>
  <si>
    <t>Full Conversion</t>
  </si>
  <si>
    <t>Quoted Rate in Words</t>
  </si>
  <si>
    <t>Quoted Rate in Figures</t>
  </si>
  <si>
    <t>Each</t>
  </si>
  <si>
    <t>Tender Inviting Authority: Md Cum CEO, Dharamshala Smart City Ltd</t>
  </si>
  <si>
    <t>Cum</t>
  </si>
  <si>
    <t>Meter</t>
  </si>
  <si>
    <t>R.Mtr.</t>
  </si>
  <si>
    <t>Set</t>
  </si>
  <si>
    <r>
      <t xml:space="preserve">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</si>
  <si>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 xml:space="preserve">TOTAL AMOUNT INCLUDING All Taxes </t>
  </si>
  <si>
    <t>Removing &amp;Shifting of Existing luminaires from electric service line pole and fixing in Proposed street light pole (Approx.) complete With all accessories as required.</t>
  </si>
  <si>
    <t>Supplying and erection of hot dip galvanized Octagonal Pole height- 5 M suitable with Single arm band,including J-bolt &amp; base plate complete with fixing of all materials. Pole should be PU painted (Polyurethane Paint) &amp; Powder coated with suitable colour including carriage of materials with all lead and lifts. Materials  as approved by " DSCL" &amp; As per direction of  Engineer-in - Charge</t>
  </si>
  <si>
    <t>Supplying and erection of hot dip galvanized Octagonal Pole height- 6 M suitable with Single arm band, including J-bolt &amp; base plate complete with fixing of all materials. Pole should be PU painted (Polyurethane Paint) &amp; Powder coated with suitable colour including carriage of materials with all lead and lifts. Materials  as approved by " DSCL" &amp; As per direction of  Engineer-in - Charge</t>
  </si>
  <si>
    <t>Supplying and erection of hot dip galvanized Octagonal Pole height-  7 M suitable with Single arm band, including J-bolt &amp; base plate complete with fixing of all materials. Pole should be PU painted (Polyurethane Paint) &amp; Powder coated with suitable colour including carriage of materials with all lead and lifts. Materials  as approved by " DSCL" &amp; As per direction of  Engineer-in - Charge</t>
  </si>
  <si>
    <t>Relocating &amp; erection of existing metallic MS Tubular pole of length/ Height above from ground 6.5 meter and overall is 8.0 meter, with PCC in cement concrete 1:3:6 (1 cement: 3 coarse sand: 6 graded stone aggregate 40 mm nominal size), including RCC work in M20 grade with supplying, fitting and placing HYSD bar for reinforcement foundation including excavation and refilling etc. Pole should be PU painted (Polyurethane Paint) &amp; Powder coated with suitable colour including carriage of materials with all lead and lifts. as required.</t>
  </si>
  <si>
    <t>Demolition of cement concrete / block pavement / drain etc including disposal of unserviceable materials to all lead and lifts. &amp; As per direction of Engineer-in–Charge.</t>
  </si>
  <si>
    <t>Providing foundation for Proposed Street Light  with RCC M20 including excavation in all types of soil, back filling , dewatering etc. complete as per drawing &amp; specifications.</t>
  </si>
  <si>
    <t>Earth work in excavation of foundation of structures as per drawing and technical specification, including setting out, construction of shoring and bracing, removal of stumps and other deleterious matter, dressing of sides and bottom and backfilling with approved material.</t>
  </si>
  <si>
    <t>Plain cement concrete 1:3:6 nominal mix in foundation with crushed stone aggregate 40 mm nominal size mechanically mixed, placed in foundation and compacted by vibration including curing for 14 days with carriage of materials for all leads and lifts as per Engineer-in–Charge.</t>
  </si>
  <si>
    <t>Supplying, fitting and placing HYSD bar (Fe 500) reinforcement in sub-structure complete as per drawing and Technical Specifications including carriage of materials for all leads and lifts as per Engineer-in–Charge.</t>
  </si>
  <si>
    <t>Reinforced Cement Concrete (RCC Grade M20) in Open Foundation complete as per Drawing and Technical Specifications including carriage of materials for all leads and lifts as per Engineer-in–Charge.</t>
  </si>
  <si>
    <t>Supplying, Installation, Testing and Commissioning outdoor type centralized control and monitoring system (Smart Feeder Panel) consisting of following materials As per Technical Specification. Materials  as approved by " DSCL" &amp; As per direction of  Engineer-in–Charge.</t>
  </si>
  <si>
    <t>Supplying, installation, Testing and commissioning outdoor type Automatic phase selector for street lighting system with its all required accessories. As per Engineer-in–Charge.</t>
  </si>
  <si>
    <t>Supplying and Erection of 6 amps. to 32 amps. rating, 10 KA breaking capacity, 240 volts, 'C' curves, miniature circuit breaker of following poles in the existing MCB DB complete with connections etc. as required: - Single pole. Cat-A. Materials  as approved by " DSCL" &amp; As per direction of  Engineer-in–Charge.</t>
  </si>
  <si>
    <t>Providing, laying and fixing of one No. aluminium conductor, PVC insulated and PVC sheathed, armoured/XLPE power cable, working voltage 1100 volts grade on surface etc. of the required size:-Armoured cable 25 sq. mm (3.5 core) For CCMS Panel, Materials as approved by " DSCL" &amp; As per direction of  Engineer-in–Charge.</t>
  </si>
  <si>
    <t>Providing, laying and fixing of one No. aluminium conductor, PVC insulated and PVC sheathed, armoured/XLPE power cable, working voltage 1100 volts grade on surface etc. of the required size, including suitable size of jointing Kits and aluminium lugs. :-Armoured cable Four Core 10 sq. mm { For Overhead &amp; Underground Cabling system}, Materials  as approved by " DSCL" &amp; As per direction of  Engineer-in–Charge.</t>
  </si>
  <si>
    <t>Providing, laying and fixing of PVC insulated flexible power cable, working voltage 1100 volts grade  on surface etc. of the required size,  including suitable size of jointing Kits and aluminium lugs. :-3- Core 6 Sq.mm flexible cables for single phase power supply. Materials as approved by “DSCL" &amp; As per direction of Engineer-in–Charge.</t>
  </si>
  <si>
    <t>Supplying and laying of following size DWC HDPE pipe ISI marked along with all accessories like socket, bend, couplers etc. conforming to IS 14930, Part II complete with fitting and cutting, jointing etc. Direct in ground (75 cm below ground level) including excavation and refilling the trench but excluding sand cushioning and protective covering etc. , complete as required. 120 mm dia (OD-17 mm &amp; ID-103 mm nominal), Materials as approved by “DSCL" &amp; As per direction of Engineer-in – Charge.</t>
  </si>
  <si>
    <t>Providing and fixing of Stay clamp suitable for Poles including with arrangement of fixing the eye hook  for Overhead cabling system, Materials  as approved by " DSCL" &amp; As per direction of  Engineer-in–Charge.</t>
  </si>
  <si>
    <t>Providing and fixing of Eye Hook set with suitable Locking arrangements for Power cable in Overhead cabling system, Materials as approved by " DSCL" &amp; As per direction of  Engineer-in–Charge..</t>
  </si>
  <si>
    <t>Supplying, Installation, Testing &amp;Commissioning of GI  earthling / grounding protection system for LED Based Street Lighting  including all these following materials ; { 1. GI earthing rod 40 X 2 Mtr, 2. chemical bag (15kg) in 2 nos, 3. Advance Maintenance free gel chemical (5 Ltr.), 4.GI wire 8 Sq mm, 5. Inspection Cover (300 X 300), 6. Installation&amp; Commissioning charges , 7.Shipping Charges},  Labour Charges &amp; as required. Materials as approved by " DSCL" &amp; As per direction of  Engineer-in–Charge.</t>
  </si>
  <si>
    <t>Supplying, Installation, Testing &amp; Commissioning, Web Server Charges/ Sim Charges  of Five Year  Time duration for street lighting system: As per Engineer-in–Charge.</t>
  </si>
  <si>
    <t>Supplying, Installation, Testing &amp; Commissioning NGFW / FIREWALL for Street lighting System  including Licences for Five years maintenance, complete with all necessary accessories. : As per Engineer-in–Charge.</t>
  </si>
  <si>
    <t>Supplying, Installation, Testing &amp; Commissioning   of Street light Application Software including Licence with Five year Maintenance. : As per Engineer-in–Charge.</t>
  </si>
  <si>
    <t>Supplying, Installation, Testing &amp; Commissioning of   Application Server for the street lighting system, including Licences for Five years maintenance, complete with all necessary accessories. : As per Engineer-in–Charge.</t>
  </si>
  <si>
    <t>Supplying, Installation, Testing &amp; Commissioning of   Database Server for the street lighting system, including Licences for Five years maintenance, complete with all necessary accessories. : As per Engineer-in–Charge.</t>
  </si>
  <si>
    <t>Supplying, Installation, Testing &amp; Commissioning UPS System with minimum 120 minutes Battery Backup on SMF Batteries &amp; suitable arrangements / cabinet for Batteries, complete with all necessary accessories. : As per Engineer-in–Charge.</t>
  </si>
  <si>
    <t>Supplying, Installation, Testing &amp; Commissioning VR Rack, 42u x 800mm x 1100mm, with (1) 77% Perforated Locking Front Door, (2) 77% Perforated Split Locking Rear Doors, (2) pair 19” Mounting Rails, (4)Split Side Panels with locking slam latch, Tool less Removable Top Panel, Casters and Levelling Feet, (2) Full Height PDU/Cable Mgt. Brackets,(1) Baying Kit, (50) M6 Cage Nuts and Screws, Colour RAL 7021 Black complete with all necessary accessories. : As per Engineer-in–Charge.</t>
  </si>
  <si>
    <t>Supplying, Installation, Testing &amp; Commissioning Vertical Cable Manager 600mm Wide 42U (Qty 2) complete with all necessary accessories. : As per Engineer-in–Charge.</t>
  </si>
  <si>
    <t>Supplying, Installation, Testing &amp; Commissioning Vertical Cable Manager for 800mm Wide 42U (Qty 2) complete with all necessary accessories. : As per Engineer-in–Charge.</t>
  </si>
  <si>
    <t>Supplying, Installation, Testing &amp; Commissioning 1U 19" Black Plastic Tool less Airflow Blanking Panel (Qty 10) complete with all necessary accessories. : As per Engineer-in–Charge.</t>
  </si>
  <si>
    <t>Supplying, Installation, Testing &amp; Commissioning Monitored, Unit Level, 32A, 230V, 1 Phase, Vertical, 36 IEC C13, 6 IEC C19,breakered, 3m power cord with 2P+E (IP44) – Socket level Monitoring complete with all necessary accessories. : As per Engineer-in–Charge.</t>
  </si>
  <si>
    <t>Supplying, Installation, Testing &amp; Commissioning of Air- conditioning System for the Central Street Light Management System of Street lighting System. The Air- conditioning (AC) is suitable with BEE 5* ( Five Star) Rating &amp; complete with all necessary accessories. : As per Engineer-in - Charge: As per Engineer-in–Charge.</t>
  </si>
  <si>
    <t>Electrician (Grade - I)- 8 Nos. (for operating the 24x7 call centre), : As per Engineer-in–Charge.</t>
  </si>
  <si>
    <t>Operation and Maintenance of street lighting system including posts, arms and luminaries, control Panels switch gears, Hardware and Software and all components, tools &amp; plants, etc., for 1 years (Other proposed new lights are in DLP for this time duration. ) : As per Engineer-in–Charge.</t>
  </si>
  <si>
    <t>Cum.</t>
  </si>
  <si>
    <t>mt</t>
  </si>
  <si>
    <t xml:space="preserve"> Sqm  </t>
  </si>
  <si>
    <t>Man Month.</t>
  </si>
  <si>
    <t>No./Month</t>
  </si>
  <si>
    <t>Tender Contract No:  DSCL/11/2020</t>
  </si>
  <si>
    <r>
      <t xml:space="preserve">Supplying, installation, Testing &amp;Commissioning of LED light fixture of </t>
    </r>
    <r>
      <rPr>
        <b/>
        <sz val="11"/>
        <color indexed="8"/>
        <rFont val="Arial"/>
        <family val="2"/>
      </rPr>
      <t>45 watt</t>
    </r>
    <r>
      <rPr>
        <sz val="11"/>
        <color indexed="8"/>
        <rFont val="Arial"/>
        <family val="2"/>
      </rPr>
      <t xml:space="preserve"> for street lighting complete with all materials, as required. Materials  as approved by " DSCL" &amp; As per direction of  Engineer-in – Charge.</t>
    </r>
  </si>
  <si>
    <r>
      <t xml:space="preserve">Supplying, installation, Testing &amp;Commissioning of LED light fixture of </t>
    </r>
    <r>
      <rPr>
        <b/>
        <sz val="11"/>
        <color indexed="8"/>
        <rFont val="Arial"/>
        <family val="2"/>
      </rPr>
      <t>36 watt</t>
    </r>
    <r>
      <rPr>
        <sz val="11"/>
        <color indexed="8"/>
        <rFont val="Arial"/>
        <family val="2"/>
      </rPr>
      <t xml:space="preserve"> for street lighting complete with all materials, as required.  Materials  as approved by " DSCL" &amp; As per direction of  Engineer-in – Charge.</t>
    </r>
  </si>
  <si>
    <r>
      <t xml:space="preserve">Supplying, installation, Testing &amp;Commissioning of LED light fixture of </t>
    </r>
    <r>
      <rPr>
        <b/>
        <sz val="11"/>
        <color indexed="8"/>
        <rFont val="Arial"/>
        <family val="2"/>
      </rPr>
      <t>24 wat</t>
    </r>
    <r>
      <rPr>
        <sz val="11"/>
        <color indexed="8"/>
        <rFont val="Arial"/>
        <family val="2"/>
      </rPr>
      <t>t for street lighting complete with all materials, as required.  Materials  as approved by " DSCL" &amp; As per direction of  Engineer-in – Charge.</t>
    </r>
  </si>
  <si>
    <r>
      <t xml:space="preserve">Through Drilling in Road/Street by mechanical mean for laying the HDPE Pipe without damaging/breaking the carriageway. As per </t>
    </r>
    <r>
      <rPr>
        <sz val="11"/>
        <color indexed="8"/>
        <rFont val="Arial"/>
        <family val="2"/>
      </rPr>
      <t>Engineer-in–Charge.</t>
    </r>
  </si>
  <si>
    <r>
      <t>Providing and laying heavy duty precast cement concrete inter locking paver blocks vibro compacted upto M-50 grade over service corridor i/c border or kurb block grey or coloured over sub-base of 30mm thick sand bed :-</t>
    </r>
    <r>
      <rPr>
        <b/>
        <sz val="11"/>
        <color indexed="8"/>
        <rFont val="Arial"/>
        <family val="2"/>
      </rPr>
      <t xml:space="preserve"> 60mm thick as per design pattern and colour approved</t>
    </r>
  </si>
  <si>
    <r>
      <t>Operation and Maintenance of street lighting system including posts, arms and luminaries, control Panels switch gears,  Hardware and Software and all components, tools &amp; plants, etc., for 4 years ,(excluding DLP),</t>
    </r>
    <r>
      <rPr>
        <sz val="11"/>
        <color indexed="8"/>
        <rFont val="Arial"/>
        <family val="2"/>
      </rPr>
      <t xml:space="preserve"> : As per Engineer-in–Charge.</t>
    </r>
  </si>
  <si>
    <t>Name of Work: Request for Selection of System Integrator for Supplying, Installation, Testing, Commissioning of Smart LED based Street Lighting System with Retrofitting of Existing System and operation &amp; Maintenance for 5-years at Dharamshala</t>
  </si>
  <si>
    <t>Operation &amp; Maintenance Engineer - 3 Nos., : As per Engineer-in–Charge.</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</si>
</sst>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0.00_ "/>
    <numFmt numFmtId="181" formatCode="&quot;Yes&quot;;&quot;Yes&quot;;&quot;No&quot;"/>
    <numFmt numFmtId="182" formatCode="&quot;True&quot;;&quot;True&quot;;&quot;False&quot;"/>
    <numFmt numFmtId="183" formatCode="&quot;On&quot;;&quot;On&quot;;&quot;Off&quot;"/>
    <numFmt numFmtId="184" formatCode="[$€-2]\ #,##0.00_);[Red]\([$€-2]\ #,##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2"/>
      <name val="Abadi MT Condensed Light"/>
      <family val="0"/>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theme="1"/>
      <name val="Arial"/>
      <family val="2"/>
    </font>
    <font>
      <sz val="11"/>
      <color rgb="FF000000"/>
      <name val="Arial"/>
      <family val="2"/>
    </font>
    <font>
      <b/>
      <sz val="11"/>
      <color theme="1"/>
      <name val="Arial"/>
      <family val="2"/>
    </font>
    <font>
      <b/>
      <sz val="11"/>
      <color rgb="FF000000"/>
      <name val="Arial"/>
      <family val="2"/>
    </font>
    <font>
      <b/>
      <u val="single"/>
      <sz val="16"/>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color indexed="63"/>
      </left>
      <right style="medium">
        <color rgb="FF538135"/>
      </right>
      <top>
        <color indexed="63"/>
      </top>
      <bottom style="medium">
        <color rgb="FF538135"/>
      </bottom>
    </border>
    <border>
      <left/>
      <right style="thin"/>
      <top style="thin"/>
      <bottom style="thin"/>
    </border>
    <border>
      <left>
        <color indexed="63"/>
      </left>
      <right>
        <color indexed="63"/>
      </right>
      <top>
        <color indexed="63"/>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5" fillId="0" borderId="0">
      <alignment/>
      <protection/>
    </xf>
    <xf numFmtId="0" fontId="11" fillId="0" borderId="0">
      <alignment/>
      <protection/>
    </xf>
    <xf numFmtId="0" fontId="0"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Font="1" applyAlignment="1">
      <alignment/>
    </xf>
    <xf numFmtId="0" fontId="3" fillId="0" borderId="0" xfId="60" applyNumberFormat="1" applyFont="1" applyFill="1" applyBorder="1" applyAlignment="1">
      <alignment vertical="center"/>
      <protection/>
    </xf>
    <xf numFmtId="0" fontId="60" fillId="0" borderId="0" xfId="60" applyNumberFormat="1" applyFont="1" applyFill="1" applyBorder="1" applyAlignment="1" applyProtection="1">
      <alignment vertical="center"/>
      <protection locked="0"/>
    </xf>
    <xf numFmtId="0" fontId="60" fillId="0" borderId="0" xfId="60" applyNumberFormat="1" applyFont="1" applyFill="1" applyBorder="1" applyAlignment="1">
      <alignment vertical="center"/>
      <protection/>
    </xf>
    <xf numFmtId="0" fontId="61" fillId="0" borderId="0" xfId="61" applyNumberFormat="1" applyFont="1" applyFill="1" applyBorder="1" applyAlignment="1" applyProtection="1">
      <alignment horizontal="center" vertical="center"/>
      <protection/>
    </xf>
    <xf numFmtId="0" fontId="2" fillId="0" borderId="0" xfId="60" applyNumberFormat="1" applyFont="1" applyFill="1" applyBorder="1" applyAlignment="1">
      <alignment vertical="center"/>
      <protection/>
    </xf>
    <xf numFmtId="0" fontId="4" fillId="0" borderId="0" xfId="60" applyNumberFormat="1" applyFont="1" applyFill="1" applyBorder="1" applyAlignment="1">
      <alignment horizontal="left"/>
      <protection/>
    </xf>
    <xf numFmtId="0" fontId="62" fillId="0" borderId="0" xfId="60" applyNumberFormat="1" applyFont="1" applyFill="1" applyBorder="1" applyAlignment="1">
      <alignment horizontal="left"/>
      <protection/>
    </xf>
    <xf numFmtId="0" fontId="2" fillId="0" borderId="10" xfId="61" applyNumberFormat="1" applyFont="1" applyFill="1" applyBorder="1" applyAlignment="1" applyProtection="1">
      <alignment horizontal="left" vertical="top" wrapText="1"/>
      <protection/>
    </xf>
    <xf numFmtId="0" fontId="3" fillId="0" borderId="0" xfId="60" applyNumberFormat="1" applyFont="1" applyFill="1" applyAlignment="1" applyProtection="1">
      <alignment vertical="center"/>
      <protection locked="0"/>
    </xf>
    <xf numFmtId="0" fontId="60" fillId="0" borderId="0" xfId="60" applyNumberFormat="1" applyFont="1" applyFill="1" applyAlignment="1" applyProtection="1">
      <alignment vertical="center"/>
      <protection locked="0"/>
    </xf>
    <xf numFmtId="0" fontId="3" fillId="0" borderId="0" xfId="60" applyNumberFormat="1" applyFont="1" applyFill="1" applyAlignment="1">
      <alignment vertical="center"/>
      <protection/>
    </xf>
    <xf numFmtId="0" fontId="60" fillId="0" borderId="0" xfId="60" applyNumberFormat="1" applyFont="1" applyFill="1" applyAlignment="1">
      <alignment vertical="center"/>
      <protection/>
    </xf>
    <xf numFmtId="0" fontId="2" fillId="0" borderId="11" xfId="60" applyNumberFormat="1" applyFont="1" applyFill="1" applyBorder="1" applyAlignment="1">
      <alignment horizontal="center" vertical="top" wrapText="1"/>
      <protection/>
    </xf>
    <xf numFmtId="0" fontId="3" fillId="0" borderId="0" xfId="60" applyNumberFormat="1" applyFont="1" applyFill="1">
      <alignment/>
      <protection/>
    </xf>
    <xf numFmtId="0" fontId="60" fillId="0" borderId="0" xfId="60" applyNumberFormat="1" applyFont="1" applyFill="1">
      <alignment/>
      <protection/>
    </xf>
    <xf numFmtId="0" fontId="2" fillId="0" borderId="12" xfId="61" applyNumberFormat="1" applyFont="1" applyFill="1" applyBorder="1" applyAlignment="1">
      <alignment horizontal="center" vertical="top" wrapText="1"/>
      <protection/>
    </xf>
    <xf numFmtId="0" fontId="63" fillId="0" borderId="11" xfId="61" applyNumberFormat="1" applyFont="1" applyFill="1" applyBorder="1" applyAlignment="1">
      <alignment vertical="top" wrapText="1"/>
      <protection/>
    </xf>
    <xf numFmtId="0" fontId="2" fillId="0" borderId="13" xfId="60" applyNumberFormat="1" applyFont="1" applyFill="1" applyBorder="1" applyAlignment="1">
      <alignment horizontal="center" vertical="top" wrapText="1"/>
      <protection/>
    </xf>
    <xf numFmtId="0" fontId="3" fillId="0" borderId="13" xfId="61" applyNumberFormat="1" applyFont="1" applyFill="1" applyBorder="1" applyAlignment="1">
      <alignment horizontal="center" vertical="top"/>
      <protection/>
    </xf>
    <xf numFmtId="0" fontId="3" fillId="0" borderId="13" xfId="61" applyNumberFormat="1" applyFont="1" applyFill="1" applyBorder="1" applyAlignment="1">
      <alignment vertical="top"/>
      <protection/>
    </xf>
    <xf numFmtId="0" fontId="3" fillId="0" borderId="13" xfId="60" applyNumberFormat="1" applyFont="1" applyFill="1" applyBorder="1" applyAlignment="1">
      <alignment vertical="top"/>
      <protection/>
    </xf>
    <xf numFmtId="0" fontId="2" fillId="0" borderId="13" xfId="60" applyNumberFormat="1" applyFont="1" applyFill="1" applyBorder="1" applyAlignment="1" applyProtection="1">
      <alignment horizontal="left" vertical="top"/>
      <protection locked="0"/>
    </xf>
    <xf numFmtId="0" fontId="3" fillId="0" borderId="13" xfId="61" applyNumberFormat="1" applyFont="1" applyFill="1" applyBorder="1" applyAlignment="1">
      <alignment vertical="top" wrapText="1"/>
      <protection/>
    </xf>
    <xf numFmtId="0" fontId="3" fillId="0" borderId="0" xfId="60" applyNumberFormat="1" applyFont="1" applyFill="1" applyAlignment="1">
      <alignment vertical="top"/>
      <protection/>
    </xf>
    <xf numFmtId="0" fontId="60" fillId="0" borderId="0" xfId="60" applyNumberFormat="1" applyFont="1" applyFill="1" applyAlignment="1">
      <alignment vertical="top"/>
      <protection/>
    </xf>
    <xf numFmtId="172" fontId="3" fillId="0" borderId="13" xfId="61" applyNumberFormat="1" applyFont="1" applyFill="1" applyBorder="1" applyAlignment="1">
      <alignment vertical="top"/>
      <protection/>
    </xf>
    <xf numFmtId="0" fontId="2" fillId="0" borderId="13" xfId="60" applyNumberFormat="1" applyFont="1" applyFill="1" applyBorder="1" applyAlignment="1" applyProtection="1">
      <alignment horizontal="right" vertical="top"/>
      <protection locked="0"/>
    </xf>
    <xf numFmtId="172" fontId="2" fillId="0" borderId="13" xfId="60" applyNumberFormat="1" applyFont="1" applyFill="1" applyBorder="1" applyAlignment="1" applyProtection="1">
      <alignment horizontal="right" vertical="top"/>
      <protection locked="0"/>
    </xf>
    <xf numFmtId="172" fontId="2" fillId="0" borderId="11" xfId="60" applyNumberFormat="1" applyFont="1" applyFill="1" applyBorder="1" applyAlignment="1" applyProtection="1">
      <alignment horizontal="center" vertical="top" wrapText="1"/>
      <protection/>
    </xf>
    <xf numFmtId="172" fontId="2" fillId="0" borderId="11" xfId="60" applyNumberFormat="1" applyFont="1" applyFill="1" applyBorder="1" applyAlignment="1">
      <alignment horizontal="center" vertical="top" wrapText="1"/>
      <protection/>
    </xf>
    <xf numFmtId="172" fontId="2" fillId="0" borderId="13" xfId="60" applyNumberFormat="1" applyFont="1" applyFill="1" applyBorder="1" applyAlignment="1">
      <alignment horizontal="center" vertical="top" wrapText="1"/>
      <protection/>
    </xf>
    <xf numFmtId="172" fontId="64" fillId="0" borderId="13" xfId="60" applyNumberFormat="1" applyFont="1" applyFill="1" applyBorder="1" applyAlignment="1">
      <alignment horizontal="center" vertical="top" wrapText="1"/>
      <protection/>
    </xf>
    <xf numFmtId="0" fontId="2" fillId="0" borderId="13" xfId="61" applyNumberFormat="1" applyFont="1" applyFill="1" applyBorder="1" applyAlignment="1">
      <alignment horizontal="left" vertical="top"/>
      <protection/>
    </xf>
    <xf numFmtId="0" fontId="2" fillId="0" borderId="10" xfId="61" applyNumberFormat="1" applyFont="1" applyFill="1" applyBorder="1" applyAlignment="1">
      <alignment horizontal="left" vertical="top"/>
      <protection/>
    </xf>
    <xf numFmtId="0" fontId="3" fillId="0" borderId="12" xfId="61" applyNumberFormat="1" applyFont="1" applyFill="1" applyBorder="1" applyAlignment="1">
      <alignment vertical="top"/>
      <protection/>
    </xf>
    <xf numFmtId="0" fontId="3" fillId="0" borderId="14" xfId="61" applyNumberFormat="1" applyFont="1" applyFill="1" applyBorder="1" applyAlignment="1">
      <alignment vertical="top"/>
      <protection/>
    </xf>
    <xf numFmtId="0" fontId="6" fillId="0" borderId="15" xfId="61" applyNumberFormat="1" applyFont="1" applyFill="1" applyBorder="1" applyAlignment="1">
      <alignment vertical="top"/>
      <protection/>
    </xf>
    <xf numFmtId="0" fontId="3" fillId="0" borderId="15" xfId="61" applyNumberFormat="1" applyFont="1" applyFill="1" applyBorder="1" applyAlignment="1">
      <alignment vertical="top"/>
      <protection/>
    </xf>
    <xf numFmtId="172" fontId="3" fillId="0" borderId="0" xfId="60" applyNumberFormat="1" applyFont="1" applyFill="1" applyAlignment="1">
      <alignment vertical="top"/>
      <protection/>
    </xf>
    <xf numFmtId="0" fontId="2" fillId="0" borderId="15" xfId="61" applyNumberFormat="1" applyFont="1" applyFill="1" applyBorder="1" applyAlignment="1">
      <alignment horizontal="left" vertical="top"/>
      <protection/>
    </xf>
    <xf numFmtId="0" fontId="65" fillId="0" borderId="12" xfId="60" applyNumberFormat="1" applyFont="1" applyFill="1" applyBorder="1" applyAlignment="1" applyProtection="1">
      <alignment vertical="top"/>
      <protection/>
    </xf>
    <xf numFmtId="0" fontId="14" fillId="0" borderId="11" xfId="61" applyNumberFormat="1" applyFont="1" applyFill="1" applyBorder="1" applyAlignment="1" applyProtection="1">
      <alignment vertical="center" wrapText="1"/>
      <protection locked="0"/>
    </xf>
    <xf numFmtId="0" fontId="66" fillId="33" borderId="11" xfId="61" applyNumberFormat="1" applyFont="1" applyFill="1" applyBorder="1" applyAlignment="1" applyProtection="1">
      <alignment vertical="center" wrapText="1"/>
      <protection locked="0"/>
    </xf>
    <xf numFmtId="0" fontId="65" fillId="0" borderId="11" xfId="61" applyNumberFormat="1" applyFont="1" applyFill="1" applyBorder="1" applyAlignment="1">
      <alignment vertical="top"/>
      <protection/>
    </xf>
    <xf numFmtId="0" fontId="3" fillId="0" borderId="11" xfId="60" applyNumberFormat="1" applyFont="1" applyFill="1" applyBorder="1" applyAlignment="1" applyProtection="1">
      <alignment vertical="top"/>
      <protection/>
    </xf>
    <xf numFmtId="0" fontId="13" fillId="0" borderId="11" xfId="61" applyNumberFormat="1" applyFont="1" applyFill="1" applyBorder="1" applyAlignment="1" applyProtection="1">
      <alignment vertical="center" wrapText="1"/>
      <protection locked="0"/>
    </xf>
    <xf numFmtId="0" fontId="13" fillId="0" borderId="11" xfId="68" applyNumberFormat="1" applyFont="1" applyFill="1" applyBorder="1" applyAlignment="1" applyProtection="1">
      <alignment vertical="center" wrapText="1"/>
      <protection locked="0"/>
    </xf>
    <xf numFmtId="0" fontId="14" fillId="0" borderId="11" xfId="61" applyNumberFormat="1" applyFont="1" applyFill="1" applyBorder="1" applyAlignment="1" applyProtection="1">
      <alignment vertical="center" wrapText="1"/>
      <protection/>
    </xf>
    <xf numFmtId="0" fontId="3" fillId="0" borderId="0" xfId="60" applyNumberFormat="1" applyFont="1" applyFill="1" applyAlignment="1" applyProtection="1">
      <alignment vertical="top"/>
      <protection/>
    </xf>
    <xf numFmtId="0" fontId="60" fillId="0" borderId="0" xfId="60" applyNumberFormat="1" applyFont="1" applyFill="1" applyAlignment="1" applyProtection="1">
      <alignment vertical="top"/>
      <protection/>
    </xf>
    <xf numFmtId="0" fontId="0" fillId="0" borderId="0" xfId="60" applyNumberFormat="1" applyFill="1">
      <alignment/>
      <protection/>
    </xf>
    <xf numFmtId="0" fontId="11" fillId="0" borderId="0" xfId="61" applyNumberFormat="1" applyFill="1">
      <alignment/>
      <protection/>
    </xf>
    <xf numFmtId="0" fontId="67" fillId="0" borderId="0" xfId="60" applyNumberFormat="1" applyFont="1" applyFill="1">
      <alignment/>
      <protection/>
    </xf>
    <xf numFmtId="172" fontId="68" fillId="0" borderId="16" xfId="61" applyNumberFormat="1" applyFont="1" applyFill="1" applyBorder="1" applyAlignment="1">
      <alignment horizontal="right" vertical="top"/>
      <protection/>
    </xf>
    <xf numFmtId="172" fontId="6" fillId="0" borderId="17" xfId="61" applyNumberFormat="1" applyFont="1" applyFill="1" applyBorder="1" applyAlignment="1">
      <alignment horizontal="right" vertical="top"/>
      <protection/>
    </xf>
    <xf numFmtId="10" fontId="69" fillId="33" borderId="11" xfId="68" applyNumberFormat="1" applyFont="1" applyFill="1" applyBorder="1" applyAlignment="1">
      <alignment horizontal="center" vertical="center"/>
    </xf>
    <xf numFmtId="0" fontId="61" fillId="0" borderId="0" xfId="63" applyNumberFormat="1" applyFont="1" applyFill="1" applyBorder="1" applyAlignment="1" applyProtection="1">
      <alignment horizontal="center" vertical="center"/>
      <protection/>
    </xf>
    <xf numFmtId="2" fontId="2" fillId="0" borderId="18" xfId="61" applyNumberFormat="1" applyFont="1" applyFill="1" applyBorder="1" applyAlignment="1">
      <alignment horizontal="right" vertical="top"/>
      <protection/>
    </xf>
    <xf numFmtId="2" fontId="6" fillId="0" borderId="13" xfId="61" applyNumberFormat="1" applyFont="1" applyFill="1" applyBorder="1" applyAlignment="1">
      <alignment vertical="top"/>
      <protection/>
    </xf>
    <xf numFmtId="172" fontId="2" fillId="33" borderId="13" xfId="60" applyNumberFormat="1" applyFont="1" applyFill="1" applyBorder="1" applyAlignment="1" applyProtection="1">
      <alignment horizontal="right" vertical="top"/>
      <protection locked="0"/>
    </xf>
    <xf numFmtId="0" fontId="2" fillId="34" borderId="13" xfId="60" applyNumberFormat="1" applyFont="1" applyFill="1" applyBorder="1" applyAlignment="1">
      <alignment horizontal="center" vertical="top" wrapText="1"/>
      <protection/>
    </xf>
    <xf numFmtId="0" fontId="2" fillId="34" borderId="11" xfId="60" applyNumberFormat="1" applyFont="1" applyFill="1" applyBorder="1" applyAlignment="1">
      <alignment horizontal="center" vertical="top" wrapText="1"/>
      <protection/>
    </xf>
    <xf numFmtId="0" fontId="2" fillId="35" borderId="10" xfId="60" applyNumberFormat="1" applyFont="1" applyFill="1" applyBorder="1" applyAlignment="1">
      <alignment horizontal="center" vertical="top" wrapText="1"/>
      <protection/>
    </xf>
    <xf numFmtId="0" fontId="2" fillId="35" borderId="13" xfId="60" applyNumberFormat="1" applyFont="1" applyFill="1" applyBorder="1" applyAlignment="1">
      <alignment horizontal="center" vertical="top" wrapText="1"/>
      <protection/>
    </xf>
    <xf numFmtId="0" fontId="70" fillId="0" borderId="19" xfId="0" applyFont="1" applyFill="1" applyBorder="1" applyAlignment="1">
      <alignment vertical="center" wrapText="1"/>
    </xf>
    <xf numFmtId="0" fontId="70" fillId="0" borderId="19" xfId="0" applyFont="1" applyFill="1" applyBorder="1" applyAlignment="1">
      <alignment horizontal="center" vertical="center" wrapText="1"/>
    </xf>
    <xf numFmtId="0" fontId="71" fillId="0" borderId="19" xfId="0" applyFont="1" applyFill="1" applyBorder="1" applyAlignment="1">
      <alignment horizontal="center" vertical="center"/>
    </xf>
    <xf numFmtId="0" fontId="71" fillId="0" borderId="19" xfId="0" applyFont="1" applyFill="1" applyBorder="1" applyAlignment="1">
      <alignment horizontal="center" vertical="center" wrapText="1"/>
    </xf>
    <xf numFmtId="0" fontId="72" fillId="0" borderId="19" xfId="0" applyFont="1" applyFill="1" applyBorder="1" applyAlignment="1">
      <alignment vertical="center" wrapText="1"/>
    </xf>
    <xf numFmtId="171" fontId="3" fillId="0" borderId="13" xfId="42" applyFont="1" applyFill="1" applyBorder="1" applyAlignment="1">
      <alignment vertical="center"/>
    </xf>
    <xf numFmtId="0" fontId="70" fillId="0" borderId="13" xfId="0" applyFont="1" applyFill="1" applyBorder="1" applyAlignment="1">
      <alignment horizontal="center" vertical="center"/>
    </xf>
    <xf numFmtId="0" fontId="71" fillId="0" borderId="19" xfId="0" applyFont="1" applyFill="1" applyBorder="1" applyAlignment="1">
      <alignment vertical="center" wrapText="1"/>
    </xf>
    <xf numFmtId="0" fontId="70" fillId="0" borderId="19" xfId="0" applyFont="1" applyFill="1" applyBorder="1" applyAlignment="1">
      <alignment horizontal="center" vertical="center"/>
    </xf>
    <xf numFmtId="0" fontId="70" fillId="0" borderId="19" xfId="0" applyFont="1" applyFill="1" applyBorder="1" applyAlignment="1">
      <alignment horizontal="justify" vertical="center" wrapText="1"/>
    </xf>
    <xf numFmtId="0" fontId="73" fillId="0" borderId="19" xfId="0" applyFont="1" applyFill="1" applyBorder="1" applyAlignment="1">
      <alignment horizontal="center" vertical="center"/>
    </xf>
    <xf numFmtId="0" fontId="70" fillId="0" borderId="19" xfId="0" applyFont="1" applyFill="1" applyBorder="1" applyAlignment="1">
      <alignment vertical="center"/>
    </xf>
    <xf numFmtId="0" fontId="2" fillId="0" borderId="10" xfId="60" applyNumberFormat="1" applyFont="1" applyFill="1" applyBorder="1" applyAlignment="1">
      <alignment horizontal="center" vertical="center" wrapText="1"/>
      <protection/>
    </xf>
    <xf numFmtId="0" fontId="2" fillId="0" borderId="15" xfId="60" applyNumberFormat="1" applyFont="1" applyFill="1" applyBorder="1" applyAlignment="1">
      <alignment horizontal="center" vertical="center" wrapText="1"/>
      <protection/>
    </xf>
    <xf numFmtId="0" fontId="2" fillId="0" borderId="20" xfId="60" applyNumberFormat="1" applyFont="1" applyFill="1" applyBorder="1" applyAlignment="1">
      <alignment horizontal="center" vertical="center" wrapText="1"/>
      <protection/>
    </xf>
    <xf numFmtId="0" fontId="6" fillId="0" borderId="10" xfId="61" applyNumberFormat="1" applyFont="1" applyFill="1" applyBorder="1" applyAlignment="1">
      <alignment horizontal="center" vertical="top" wrapText="1"/>
      <protection/>
    </xf>
    <xf numFmtId="0" fontId="6" fillId="0" borderId="15" xfId="61" applyNumberFormat="1" applyFont="1" applyFill="1" applyBorder="1" applyAlignment="1">
      <alignment horizontal="center" vertical="top" wrapText="1"/>
      <protection/>
    </xf>
    <xf numFmtId="0" fontId="6" fillId="0" borderId="20" xfId="61" applyNumberFormat="1" applyFont="1" applyFill="1" applyBorder="1" applyAlignment="1">
      <alignment horizontal="center" vertical="top" wrapText="1"/>
      <protection/>
    </xf>
    <xf numFmtId="0" fontId="74" fillId="0" borderId="0" xfId="60" applyNumberFormat="1" applyFont="1" applyFill="1" applyBorder="1" applyAlignment="1">
      <alignment horizontal="right" vertical="top"/>
      <protection/>
    </xf>
    <xf numFmtId="0" fontId="5" fillId="0" borderId="0" xfId="60" applyNumberFormat="1" applyFont="1" applyFill="1" applyBorder="1" applyAlignment="1">
      <alignment horizontal="left" vertical="center" wrapText="1"/>
      <protection/>
    </xf>
    <xf numFmtId="0" fontId="62" fillId="0" borderId="21" xfId="60" applyNumberFormat="1" applyFont="1" applyFill="1" applyBorder="1" applyAlignment="1" applyProtection="1">
      <alignment horizontal="center" wrapText="1"/>
      <protection locked="0"/>
    </xf>
    <xf numFmtId="0" fontId="2" fillId="33" borderId="10" xfId="61" applyNumberFormat="1" applyFont="1" applyFill="1" applyBorder="1" applyAlignment="1" applyProtection="1">
      <alignment horizontal="left" vertical="top"/>
      <protection locked="0"/>
    </xf>
    <xf numFmtId="0" fontId="2" fillId="0" borderId="15" xfId="61" applyNumberFormat="1" applyFont="1" applyFill="1" applyBorder="1" applyAlignment="1" applyProtection="1">
      <alignment horizontal="left" vertical="top"/>
      <protection locked="0"/>
    </xf>
    <xf numFmtId="0" fontId="2" fillId="0" borderId="20" xfId="61"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3 4" xfId="57"/>
    <cellStyle name="Normal 11" xfId="58"/>
    <cellStyle name="Normal 16" xfId="59"/>
    <cellStyle name="Normal 2" xfId="60"/>
    <cellStyle name="Normal 3" xfId="61"/>
    <cellStyle name="Normal 3 2" xfId="62"/>
    <cellStyle name="Normal 4" xfId="63"/>
    <cellStyle name="Normal 7"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2409825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GJ58"/>
  <sheetViews>
    <sheetView showGridLines="0" zoomScale="90" zoomScaleNormal="90" zoomScalePageLayoutView="0" workbookViewId="0" topLeftCell="A1">
      <selection activeCell="A1" sqref="A1:L1"/>
    </sheetView>
  </sheetViews>
  <sheetFormatPr defaultColWidth="9.140625" defaultRowHeight="15"/>
  <cols>
    <col min="1" max="1" width="10.421875" style="51" customWidth="1"/>
    <col min="2" max="2" width="72.8515625" style="51" customWidth="1"/>
    <col min="3" max="3" width="10.140625" style="51" hidden="1" customWidth="1"/>
    <col min="4" max="4" width="14.57421875" style="51" customWidth="1"/>
    <col min="5" max="5" width="19.140625" style="51" customWidth="1"/>
    <col min="6" max="6" width="14.421875" style="51" hidden="1" customWidth="1"/>
    <col min="7" max="7" width="14.140625" style="51" hidden="1" customWidth="1"/>
    <col min="8" max="9" width="12.140625" style="51" hidden="1" customWidth="1"/>
    <col min="10" max="10" width="9.00390625" style="51" hidden="1" customWidth="1"/>
    <col min="11" max="11" width="19.57421875" style="51" hidden="1" customWidth="1"/>
    <col min="12" max="12" width="14.28125" style="51" hidden="1" customWidth="1"/>
    <col min="13" max="13" width="19.00390625" style="51" customWidth="1"/>
    <col min="14" max="14" width="15.28125" style="52" hidden="1" customWidth="1"/>
    <col min="15" max="15" width="14.28125" style="51" hidden="1" customWidth="1"/>
    <col min="16" max="16" width="17.28125" style="51" hidden="1" customWidth="1"/>
    <col min="17" max="17" width="18.421875" style="51" hidden="1" customWidth="1"/>
    <col min="18" max="18" width="17.421875" style="51" hidden="1" customWidth="1"/>
    <col min="19" max="19" width="14.7109375" style="51" hidden="1" customWidth="1"/>
    <col min="20" max="20" width="14.8515625" style="51" hidden="1" customWidth="1"/>
    <col min="21" max="21" width="16.421875" style="51" hidden="1" customWidth="1"/>
    <col min="22" max="22" width="13.00390625" style="51" hidden="1" customWidth="1"/>
    <col min="23" max="51" width="9.140625" style="51" hidden="1" customWidth="1"/>
    <col min="52" max="52" width="10.28125" style="51" hidden="1" customWidth="1"/>
    <col min="53" max="53" width="20.28125" style="51" customWidth="1"/>
    <col min="54" max="54" width="18.8515625" style="51" hidden="1" customWidth="1"/>
    <col min="55" max="55" width="28.421875" style="51" customWidth="1"/>
    <col min="56" max="187" width="9.140625" style="51" customWidth="1"/>
    <col min="188" max="192" width="9.140625" style="53" customWidth="1"/>
    <col min="193" max="16384" width="9.140625" style="51" customWidth="1"/>
  </cols>
  <sheetData>
    <row r="1" spans="1:192" s="1" customFormat="1" ht="25.5" customHeight="1">
      <c r="A1" s="83" t="str">
        <f>B2&amp;" BoQ"</f>
        <v>Item Rate BoQ</v>
      </c>
      <c r="B1" s="83"/>
      <c r="C1" s="83"/>
      <c r="D1" s="83"/>
      <c r="E1" s="83"/>
      <c r="F1" s="83"/>
      <c r="G1" s="83"/>
      <c r="H1" s="83"/>
      <c r="I1" s="83"/>
      <c r="J1" s="83"/>
      <c r="K1" s="83"/>
      <c r="L1" s="83"/>
      <c r="O1" s="2"/>
      <c r="P1" s="2"/>
      <c r="Q1" s="3"/>
      <c r="GF1" s="3"/>
      <c r="GG1" s="3"/>
      <c r="GH1" s="3"/>
      <c r="GI1" s="3"/>
      <c r="GJ1" s="3"/>
    </row>
    <row r="2" spans="1:17" s="1" customFormat="1" ht="25.5" customHeight="1" hidden="1">
      <c r="A2" s="4" t="s">
        <v>4</v>
      </c>
      <c r="B2" s="4" t="s">
        <v>5</v>
      </c>
      <c r="C2" s="57" t="s">
        <v>6</v>
      </c>
      <c r="D2" s="57" t="s">
        <v>7</v>
      </c>
      <c r="E2" s="4" t="s">
        <v>8</v>
      </c>
      <c r="J2" s="5"/>
      <c r="K2" s="5"/>
      <c r="L2" s="5"/>
      <c r="O2" s="2"/>
      <c r="P2" s="2"/>
      <c r="Q2" s="3"/>
    </row>
    <row r="3" spans="1:192" s="1" customFormat="1" ht="30" customHeight="1" hidden="1">
      <c r="A3" s="1" t="s">
        <v>9</v>
      </c>
      <c r="C3" s="1" t="s">
        <v>10</v>
      </c>
      <c r="GF3" s="3"/>
      <c r="GG3" s="3"/>
      <c r="GH3" s="3"/>
      <c r="GI3" s="3"/>
      <c r="GJ3" s="3"/>
    </row>
    <row r="4" spans="1:192" s="6" customFormat="1" ht="30.75" customHeight="1">
      <c r="A4" s="84" t="s">
        <v>46</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GF4" s="7"/>
      <c r="GG4" s="7"/>
      <c r="GH4" s="7"/>
      <c r="GI4" s="7"/>
      <c r="GJ4" s="7"/>
    </row>
    <row r="5" spans="1:192" s="6" customFormat="1" ht="30.75" customHeight="1">
      <c r="A5" s="84" t="s">
        <v>100</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GF5" s="7"/>
      <c r="GG5" s="7"/>
      <c r="GH5" s="7"/>
      <c r="GI5" s="7"/>
      <c r="GJ5" s="7"/>
    </row>
    <row r="6" spans="1:192" s="6" customFormat="1" ht="30.75" customHeight="1">
      <c r="A6" s="84" t="s">
        <v>93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GF6" s="7"/>
      <c r="GG6" s="7"/>
      <c r="GH6" s="7"/>
      <c r="GI6" s="7"/>
      <c r="GJ6" s="7"/>
    </row>
    <row r="7" spans="1:192" s="6" customFormat="1" ht="29.25" customHeight="1" hidden="1">
      <c r="A7" s="85" t="s">
        <v>11</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GF7" s="7"/>
      <c r="GG7" s="7"/>
      <c r="GH7" s="7"/>
      <c r="GI7" s="7"/>
      <c r="GJ7" s="7"/>
    </row>
    <row r="8" spans="1:192" s="9" customFormat="1" ht="38.25" customHeight="1">
      <c r="A8" s="8" t="s">
        <v>12</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GF8" s="10"/>
      <c r="GG8" s="10"/>
      <c r="GH8" s="10"/>
      <c r="GI8" s="10"/>
      <c r="GJ8" s="10"/>
    </row>
    <row r="9" spans="1:192" s="11" customFormat="1" ht="61.5" customHeight="1">
      <c r="A9" s="77" t="s">
        <v>13</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9"/>
      <c r="GF9" s="12"/>
      <c r="GG9" s="12"/>
      <c r="GH9" s="12"/>
      <c r="GI9" s="12"/>
      <c r="GJ9" s="12"/>
    </row>
    <row r="10" spans="1:192" s="14" customFormat="1" ht="18.75" customHeight="1">
      <c r="A10" s="13" t="s">
        <v>14</v>
      </c>
      <c r="B10" s="13" t="s">
        <v>15</v>
      </c>
      <c r="C10" s="13" t="s">
        <v>15</v>
      </c>
      <c r="D10" s="13" t="s">
        <v>14</v>
      </c>
      <c r="E10" s="13" t="s">
        <v>15</v>
      </c>
      <c r="F10" s="13" t="s">
        <v>16</v>
      </c>
      <c r="G10" s="13" t="s">
        <v>16</v>
      </c>
      <c r="H10" s="13" t="s">
        <v>17</v>
      </c>
      <c r="I10" s="13" t="s">
        <v>15</v>
      </c>
      <c r="J10" s="13" t="s">
        <v>14</v>
      </c>
      <c r="K10" s="13" t="s">
        <v>18</v>
      </c>
      <c r="L10" s="13" t="s">
        <v>15</v>
      </c>
      <c r="M10" s="13" t="s">
        <v>14</v>
      </c>
      <c r="N10" s="13" t="s">
        <v>16</v>
      </c>
      <c r="O10" s="13" t="s">
        <v>16</v>
      </c>
      <c r="P10" s="13" t="s">
        <v>16</v>
      </c>
      <c r="Q10" s="13" t="s">
        <v>16</v>
      </c>
      <c r="R10" s="13" t="s">
        <v>17</v>
      </c>
      <c r="S10" s="13" t="s">
        <v>17</v>
      </c>
      <c r="T10" s="13" t="s">
        <v>16</v>
      </c>
      <c r="U10" s="13" t="s">
        <v>16</v>
      </c>
      <c r="V10" s="13" t="s">
        <v>16</v>
      </c>
      <c r="W10" s="13" t="s">
        <v>16</v>
      </c>
      <c r="X10" s="13" t="s">
        <v>17</v>
      </c>
      <c r="Y10" s="13" t="s">
        <v>17</v>
      </c>
      <c r="Z10" s="13" t="s">
        <v>16</v>
      </c>
      <c r="AA10" s="13" t="s">
        <v>16</v>
      </c>
      <c r="AB10" s="13" t="s">
        <v>16</v>
      </c>
      <c r="AC10" s="13" t="s">
        <v>16</v>
      </c>
      <c r="AD10" s="13" t="s">
        <v>17</v>
      </c>
      <c r="AE10" s="13" t="s">
        <v>17</v>
      </c>
      <c r="AF10" s="13" t="s">
        <v>16</v>
      </c>
      <c r="AG10" s="13" t="s">
        <v>16</v>
      </c>
      <c r="AH10" s="13" t="s">
        <v>16</v>
      </c>
      <c r="AI10" s="13" t="s">
        <v>16</v>
      </c>
      <c r="AJ10" s="13" t="s">
        <v>17</v>
      </c>
      <c r="AK10" s="13" t="s">
        <v>17</v>
      </c>
      <c r="AL10" s="13" t="s">
        <v>16</v>
      </c>
      <c r="AM10" s="13" t="s">
        <v>16</v>
      </c>
      <c r="AN10" s="13" t="s">
        <v>16</v>
      </c>
      <c r="AO10" s="13" t="s">
        <v>16</v>
      </c>
      <c r="AP10" s="13" t="s">
        <v>17</v>
      </c>
      <c r="AQ10" s="13" t="s">
        <v>17</v>
      </c>
      <c r="AR10" s="13" t="s">
        <v>16</v>
      </c>
      <c r="AS10" s="13" t="s">
        <v>16</v>
      </c>
      <c r="AT10" s="13" t="s">
        <v>14</v>
      </c>
      <c r="AU10" s="13" t="s">
        <v>14</v>
      </c>
      <c r="AV10" s="13" t="s">
        <v>17</v>
      </c>
      <c r="AW10" s="13" t="s">
        <v>17</v>
      </c>
      <c r="AX10" s="13" t="s">
        <v>14</v>
      </c>
      <c r="AY10" s="13" t="s">
        <v>14</v>
      </c>
      <c r="AZ10" s="13" t="s">
        <v>19</v>
      </c>
      <c r="BA10" s="13" t="s">
        <v>14</v>
      </c>
      <c r="BB10" s="13" t="s">
        <v>14</v>
      </c>
      <c r="BC10" s="13" t="s">
        <v>15</v>
      </c>
      <c r="GF10" s="15"/>
      <c r="GG10" s="15"/>
      <c r="GH10" s="15"/>
      <c r="GI10" s="15"/>
      <c r="GJ10" s="15"/>
    </row>
    <row r="11" spans="1:192" s="14" customFormat="1" ht="82.5" customHeight="1">
      <c r="A11" s="13" t="s">
        <v>0</v>
      </c>
      <c r="B11" s="13" t="s">
        <v>20</v>
      </c>
      <c r="C11" s="13" t="s">
        <v>1</v>
      </c>
      <c r="D11" s="13" t="s">
        <v>21</v>
      </c>
      <c r="E11" s="13" t="s">
        <v>22</v>
      </c>
      <c r="F11" s="13" t="s">
        <v>2</v>
      </c>
      <c r="G11" s="13"/>
      <c r="H11" s="13"/>
      <c r="I11" s="13" t="s">
        <v>23</v>
      </c>
      <c r="J11" s="13" t="s">
        <v>24</v>
      </c>
      <c r="K11" s="13" t="s">
        <v>25</v>
      </c>
      <c r="L11" s="13" t="s">
        <v>26</v>
      </c>
      <c r="M11" s="16" t="s">
        <v>51</v>
      </c>
      <c r="N11" s="13" t="s">
        <v>27</v>
      </c>
      <c r="O11" s="13" t="s">
        <v>28</v>
      </c>
      <c r="P11" s="13" t="s">
        <v>29</v>
      </c>
      <c r="Q11" s="13" t="s">
        <v>30</v>
      </c>
      <c r="R11" s="13"/>
      <c r="S11" s="13"/>
      <c r="T11" s="13" t="s">
        <v>31</v>
      </c>
      <c r="U11" s="13" t="s">
        <v>32</v>
      </c>
      <c r="V11" s="13" t="s">
        <v>33</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34</v>
      </c>
      <c r="BC11" s="17" t="s">
        <v>35</v>
      </c>
      <c r="GF11" s="15"/>
      <c r="GG11" s="15"/>
      <c r="GH11" s="15"/>
      <c r="GI11" s="15"/>
      <c r="GJ11" s="15"/>
    </row>
    <row r="12" spans="1:192" s="14" customFormat="1" ht="18" customHeight="1">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GF12" s="15"/>
      <c r="GG12" s="15"/>
      <c r="GH12" s="15"/>
      <c r="GI12" s="15"/>
      <c r="GJ12" s="15"/>
    </row>
    <row r="13" spans="1:192" s="14" customFormat="1" ht="57.75" customHeight="1" thickBot="1">
      <c r="A13" s="18">
        <v>1</v>
      </c>
      <c r="B13" s="65" t="s">
        <v>94</v>
      </c>
      <c r="C13" s="18"/>
      <c r="D13" s="66">
        <v>186</v>
      </c>
      <c r="E13" s="67" t="s">
        <v>45</v>
      </c>
      <c r="F13" s="26"/>
      <c r="G13" s="27"/>
      <c r="H13" s="27"/>
      <c r="I13" s="20" t="s">
        <v>37</v>
      </c>
      <c r="J13" s="21">
        <f>IF(I13="Less(-)",-1,1)</f>
        <v>1</v>
      </c>
      <c r="K13" s="22" t="s">
        <v>42</v>
      </c>
      <c r="L13" s="22" t="s">
        <v>8</v>
      </c>
      <c r="M13" s="60"/>
      <c r="N13" s="28"/>
      <c r="O13" s="28"/>
      <c r="P13" s="29"/>
      <c r="Q13" s="28"/>
      <c r="R13" s="28"/>
      <c r="S13" s="3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2"/>
      <c r="AV13" s="31"/>
      <c r="AW13" s="31"/>
      <c r="AX13" s="31"/>
      <c r="AY13" s="31"/>
      <c r="AZ13" s="31"/>
      <c r="BA13" s="58">
        <f>total_amount_ba($B$2,$D$2,D13,F13,J13,K13,M13)</f>
        <v>0</v>
      </c>
      <c r="BB13" s="58">
        <f>BA13+SUM(N13:AZ13)</f>
        <v>0</v>
      </c>
      <c r="BC13" s="23" t="str">
        <f>SpellNumber(L13,BB13)</f>
        <v>INR Zero Only</v>
      </c>
      <c r="GF13" s="15"/>
      <c r="GG13" s="15"/>
      <c r="GH13" s="15"/>
      <c r="GI13" s="15"/>
      <c r="GJ13" s="15"/>
    </row>
    <row r="14" spans="1:192" s="24" customFormat="1" ht="58.5" customHeight="1" thickBot="1">
      <c r="A14" s="19">
        <v>2</v>
      </c>
      <c r="B14" s="65" t="s">
        <v>95</v>
      </c>
      <c r="C14" s="18"/>
      <c r="D14" s="66">
        <v>520</v>
      </c>
      <c r="E14" s="67" t="s">
        <v>45</v>
      </c>
      <c r="F14" s="26"/>
      <c r="G14" s="27"/>
      <c r="H14" s="27"/>
      <c r="I14" s="20" t="s">
        <v>37</v>
      </c>
      <c r="J14" s="21">
        <f>IF(I14="Less(-)",-1,1)</f>
        <v>1</v>
      </c>
      <c r="K14" s="22" t="s">
        <v>42</v>
      </c>
      <c r="L14" s="22" t="s">
        <v>8</v>
      </c>
      <c r="M14" s="60"/>
      <c r="N14" s="28"/>
      <c r="O14" s="28"/>
      <c r="P14" s="29"/>
      <c r="Q14" s="28"/>
      <c r="R14" s="28"/>
      <c r="S14" s="30"/>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2"/>
      <c r="AV14" s="31"/>
      <c r="AW14" s="31"/>
      <c r="AX14" s="31"/>
      <c r="AY14" s="31"/>
      <c r="AZ14" s="31"/>
      <c r="BA14" s="58">
        <f>total_amount_ba($B$2,$D$2,D14,F14,J14,K14,M14)</f>
        <v>0</v>
      </c>
      <c r="BB14" s="58">
        <f>BA14+SUM(N14:AZ14)</f>
        <v>0</v>
      </c>
      <c r="BC14" s="23" t="str">
        <f>SpellNumber(L14,BB14)</f>
        <v>INR Zero Only</v>
      </c>
      <c r="GF14" s="25"/>
      <c r="GG14" s="25"/>
      <c r="GH14" s="25"/>
      <c r="GI14" s="25"/>
      <c r="GJ14" s="25"/>
    </row>
    <row r="15" spans="1:192" s="24" customFormat="1" ht="60.75" customHeight="1" thickBot="1">
      <c r="A15" s="19">
        <v>3</v>
      </c>
      <c r="B15" s="65" t="s">
        <v>96</v>
      </c>
      <c r="C15" s="23"/>
      <c r="D15" s="66">
        <v>4557</v>
      </c>
      <c r="E15" s="67" t="s">
        <v>45</v>
      </c>
      <c r="F15" s="26"/>
      <c r="G15" s="27"/>
      <c r="H15" s="27"/>
      <c r="I15" s="20" t="s">
        <v>37</v>
      </c>
      <c r="J15" s="21">
        <f aca="true" t="shared" si="0" ref="J15:J36">IF(I15="Less(-)",-1,1)</f>
        <v>1</v>
      </c>
      <c r="K15" s="22" t="s">
        <v>42</v>
      </c>
      <c r="L15" s="22" t="s">
        <v>8</v>
      </c>
      <c r="M15" s="60"/>
      <c r="N15" s="28"/>
      <c r="O15" s="28"/>
      <c r="P15" s="29"/>
      <c r="Q15" s="28"/>
      <c r="R15" s="28"/>
      <c r="S15" s="30"/>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2"/>
      <c r="AV15" s="31"/>
      <c r="AW15" s="31"/>
      <c r="AX15" s="31"/>
      <c r="AY15" s="31"/>
      <c r="AZ15" s="31"/>
      <c r="BA15" s="58">
        <f aca="true" t="shared" si="1" ref="BA15:BA36">total_amount_ba($B$2,$D$2,D15,F15,J15,K15,M15)</f>
        <v>0</v>
      </c>
      <c r="BB15" s="58">
        <f aca="true" t="shared" si="2" ref="BB15:BB36">BA15+SUM(N15:AZ15)</f>
        <v>0</v>
      </c>
      <c r="BC15" s="23" t="str">
        <f aca="true" t="shared" si="3" ref="BC15:BC36">SpellNumber(L15,BB15)</f>
        <v>INR Zero Only</v>
      </c>
      <c r="GF15" s="25"/>
      <c r="GG15" s="25"/>
      <c r="GH15" s="25"/>
      <c r="GI15" s="25"/>
      <c r="GJ15" s="25"/>
    </row>
    <row r="16" spans="1:192" s="24" customFormat="1" ht="53.25" customHeight="1" thickBot="1">
      <c r="A16" s="19">
        <v>4</v>
      </c>
      <c r="B16" s="65" t="s">
        <v>53</v>
      </c>
      <c r="C16" s="23"/>
      <c r="D16" s="66">
        <v>2280</v>
      </c>
      <c r="E16" s="67" t="s">
        <v>45</v>
      </c>
      <c r="F16" s="26"/>
      <c r="G16" s="27"/>
      <c r="H16" s="27"/>
      <c r="I16" s="20" t="s">
        <v>37</v>
      </c>
      <c r="J16" s="21">
        <f t="shared" si="0"/>
        <v>1</v>
      </c>
      <c r="K16" s="22" t="s">
        <v>42</v>
      </c>
      <c r="L16" s="22" t="s">
        <v>8</v>
      </c>
      <c r="M16" s="60"/>
      <c r="N16" s="28"/>
      <c r="O16" s="28"/>
      <c r="P16" s="29"/>
      <c r="Q16" s="28"/>
      <c r="R16" s="28"/>
      <c r="S16" s="30"/>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2"/>
      <c r="AV16" s="31"/>
      <c r="AW16" s="31"/>
      <c r="AX16" s="31"/>
      <c r="AY16" s="31"/>
      <c r="AZ16" s="31"/>
      <c r="BA16" s="58">
        <f t="shared" si="1"/>
        <v>0</v>
      </c>
      <c r="BB16" s="58">
        <f t="shared" si="2"/>
        <v>0</v>
      </c>
      <c r="BC16" s="23" t="str">
        <f t="shared" si="3"/>
        <v>INR Zero Only</v>
      </c>
      <c r="GF16" s="25"/>
      <c r="GG16" s="25"/>
      <c r="GH16" s="25"/>
      <c r="GI16" s="25"/>
      <c r="GJ16" s="25"/>
    </row>
    <row r="17" spans="1:192" s="24" customFormat="1" ht="70.5" thickBot="1">
      <c r="A17" s="19">
        <v>5</v>
      </c>
      <c r="B17" s="65" t="s">
        <v>54</v>
      </c>
      <c r="C17" s="23"/>
      <c r="D17" s="67">
        <v>3281</v>
      </c>
      <c r="E17" s="67" t="s">
        <v>45</v>
      </c>
      <c r="F17" s="26"/>
      <c r="G17" s="27"/>
      <c r="H17" s="27"/>
      <c r="I17" s="20" t="s">
        <v>37</v>
      </c>
      <c r="J17" s="21">
        <f t="shared" si="0"/>
        <v>1</v>
      </c>
      <c r="K17" s="22" t="s">
        <v>42</v>
      </c>
      <c r="L17" s="22" t="s">
        <v>8</v>
      </c>
      <c r="M17" s="60"/>
      <c r="N17" s="28"/>
      <c r="O17" s="28"/>
      <c r="P17" s="29"/>
      <c r="Q17" s="28"/>
      <c r="R17" s="28"/>
      <c r="S17" s="30"/>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2"/>
      <c r="AV17" s="31"/>
      <c r="AW17" s="31"/>
      <c r="AX17" s="31"/>
      <c r="AY17" s="31"/>
      <c r="AZ17" s="31"/>
      <c r="BA17" s="58">
        <f t="shared" si="1"/>
        <v>0</v>
      </c>
      <c r="BB17" s="58">
        <f t="shared" si="2"/>
        <v>0</v>
      </c>
      <c r="BC17" s="23" t="str">
        <f t="shared" si="3"/>
        <v>INR Zero Only</v>
      </c>
      <c r="GF17" s="25"/>
      <c r="GG17" s="25"/>
      <c r="GH17" s="25"/>
      <c r="GI17" s="25"/>
      <c r="GJ17" s="25"/>
    </row>
    <row r="18" spans="1:192" s="24" customFormat="1" ht="70.5" thickBot="1">
      <c r="A18" s="19">
        <v>6</v>
      </c>
      <c r="B18" s="65" t="s">
        <v>55</v>
      </c>
      <c r="C18" s="23"/>
      <c r="D18" s="67">
        <v>2206</v>
      </c>
      <c r="E18" s="67" t="s">
        <v>45</v>
      </c>
      <c r="F18" s="26"/>
      <c r="G18" s="27"/>
      <c r="H18" s="27"/>
      <c r="I18" s="20" t="s">
        <v>37</v>
      </c>
      <c r="J18" s="21">
        <f t="shared" si="0"/>
        <v>1</v>
      </c>
      <c r="K18" s="22" t="s">
        <v>42</v>
      </c>
      <c r="L18" s="22" t="s">
        <v>8</v>
      </c>
      <c r="M18" s="60"/>
      <c r="N18" s="28"/>
      <c r="O18" s="28"/>
      <c r="P18" s="29"/>
      <c r="Q18" s="28"/>
      <c r="R18" s="28"/>
      <c r="S18" s="30"/>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2"/>
      <c r="AV18" s="31"/>
      <c r="AW18" s="31"/>
      <c r="AX18" s="31"/>
      <c r="AY18" s="31"/>
      <c r="AZ18" s="31"/>
      <c r="BA18" s="58">
        <f t="shared" si="1"/>
        <v>0</v>
      </c>
      <c r="BB18" s="58">
        <f t="shared" si="2"/>
        <v>0</v>
      </c>
      <c r="BC18" s="23" t="str">
        <f t="shared" si="3"/>
        <v>INR Zero Only</v>
      </c>
      <c r="GF18" s="25"/>
      <c r="GG18" s="25"/>
      <c r="GH18" s="25"/>
      <c r="GI18" s="25"/>
      <c r="GJ18" s="25"/>
    </row>
    <row r="19" spans="1:192" s="24" customFormat="1" ht="70.5" thickBot="1">
      <c r="A19" s="19">
        <v>7</v>
      </c>
      <c r="B19" s="65" t="s">
        <v>56</v>
      </c>
      <c r="C19" s="23"/>
      <c r="D19" s="67">
        <v>1491</v>
      </c>
      <c r="E19" s="67" t="s">
        <v>45</v>
      </c>
      <c r="F19" s="26"/>
      <c r="G19" s="27"/>
      <c r="H19" s="27"/>
      <c r="I19" s="20" t="s">
        <v>37</v>
      </c>
      <c r="J19" s="21">
        <f t="shared" si="0"/>
        <v>1</v>
      </c>
      <c r="K19" s="22" t="s">
        <v>42</v>
      </c>
      <c r="L19" s="22" t="s">
        <v>8</v>
      </c>
      <c r="M19" s="60"/>
      <c r="N19" s="28"/>
      <c r="O19" s="28"/>
      <c r="P19" s="29"/>
      <c r="Q19" s="28"/>
      <c r="R19" s="28"/>
      <c r="S19" s="30"/>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2"/>
      <c r="AV19" s="31"/>
      <c r="AW19" s="31"/>
      <c r="AX19" s="31"/>
      <c r="AY19" s="31"/>
      <c r="AZ19" s="31"/>
      <c r="BA19" s="58">
        <f t="shared" si="1"/>
        <v>0</v>
      </c>
      <c r="BB19" s="58">
        <f t="shared" si="2"/>
        <v>0</v>
      </c>
      <c r="BC19" s="23" t="str">
        <f t="shared" si="3"/>
        <v>INR Zero Only</v>
      </c>
      <c r="GF19" s="25"/>
      <c r="GG19" s="25"/>
      <c r="GH19" s="25"/>
      <c r="GI19" s="25"/>
      <c r="GJ19" s="25"/>
    </row>
    <row r="20" spans="1:192" s="24" customFormat="1" ht="98.25" thickBot="1">
      <c r="A20" s="19">
        <v>8</v>
      </c>
      <c r="B20" s="65" t="s">
        <v>57</v>
      </c>
      <c r="C20" s="23"/>
      <c r="D20" s="67">
        <v>314</v>
      </c>
      <c r="E20" s="67" t="s">
        <v>45</v>
      </c>
      <c r="F20" s="26"/>
      <c r="G20" s="27"/>
      <c r="H20" s="27"/>
      <c r="I20" s="20" t="s">
        <v>37</v>
      </c>
      <c r="J20" s="21">
        <f t="shared" si="0"/>
        <v>1</v>
      </c>
      <c r="K20" s="22" t="s">
        <v>42</v>
      </c>
      <c r="L20" s="22" t="s">
        <v>8</v>
      </c>
      <c r="M20" s="60"/>
      <c r="N20" s="28"/>
      <c r="O20" s="28"/>
      <c r="P20" s="29"/>
      <c r="Q20" s="28"/>
      <c r="R20" s="28"/>
      <c r="S20" s="30"/>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2"/>
      <c r="AV20" s="31"/>
      <c r="AW20" s="31"/>
      <c r="AX20" s="31"/>
      <c r="AY20" s="31"/>
      <c r="AZ20" s="31"/>
      <c r="BA20" s="58">
        <f t="shared" si="1"/>
        <v>0</v>
      </c>
      <c r="BB20" s="58">
        <f t="shared" si="2"/>
        <v>0</v>
      </c>
      <c r="BC20" s="23" t="str">
        <f t="shared" si="3"/>
        <v>INR Zero Only</v>
      </c>
      <c r="GF20" s="25"/>
      <c r="GG20" s="25"/>
      <c r="GH20" s="25"/>
      <c r="GI20" s="25"/>
      <c r="GJ20" s="25"/>
    </row>
    <row r="21" spans="1:192" s="24" customFormat="1" ht="42" thickBot="1">
      <c r="A21" s="19">
        <v>9</v>
      </c>
      <c r="B21" s="65" t="s">
        <v>58</v>
      </c>
      <c r="C21" s="23"/>
      <c r="D21" s="66">
        <v>677</v>
      </c>
      <c r="E21" s="68" t="s">
        <v>88</v>
      </c>
      <c r="F21" s="26"/>
      <c r="G21" s="27"/>
      <c r="H21" s="27"/>
      <c r="I21" s="20" t="s">
        <v>37</v>
      </c>
      <c r="J21" s="21">
        <f t="shared" si="0"/>
        <v>1</v>
      </c>
      <c r="K21" s="22" t="s">
        <v>42</v>
      </c>
      <c r="L21" s="22" t="s">
        <v>8</v>
      </c>
      <c r="M21" s="60"/>
      <c r="N21" s="28"/>
      <c r="O21" s="28"/>
      <c r="P21" s="29"/>
      <c r="Q21" s="28"/>
      <c r="R21" s="28"/>
      <c r="S21" s="30"/>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2"/>
      <c r="AV21" s="31"/>
      <c r="AW21" s="31"/>
      <c r="AX21" s="31"/>
      <c r="AY21" s="31"/>
      <c r="AZ21" s="31"/>
      <c r="BA21" s="58">
        <f t="shared" si="1"/>
        <v>0</v>
      </c>
      <c r="BB21" s="58">
        <f t="shared" si="2"/>
        <v>0</v>
      </c>
      <c r="BC21" s="23" t="str">
        <f t="shared" si="3"/>
        <v>INR Zero Only</v>
      </c>
      <c r="GF21" s="25"/>
      <c r="GG21" s="25"/>
      <c r="GH21" s="25"/>
      <c r="GI21" s="25"/>
      <c r="GJ21" s="25"/>
    </row>
    <row r="22" spans="1:192" s="24" customFormat="1" ht="42" thickBot="1">
      <c r="A22" s="19">
        <v>10</v>
      </c>
      <c r="B22" s="69" t="s">
        <v>59</v>
      </c>
      <c r="C22" s="23"/>
      <c r="D22" s="70"/>
      <c r="E22" s="71"/>
      <c r="F22" s="18"/>
      <c r="G22" s="18"/>
      <c r="H22" s="18"/>
      <c r="I22" s="18"/>
      <c r="J22" s="18"/>
      <c r="K22" s="18"/>
      <c r="L22" s="18"/>
      <c r="M22" s="18"/>
      <c r="N22" s="61"/>
      <c r="O22" s="61"/>
      <c r="P22" s="62"/>
      <c r="Q22" s="61"/>
      <c r="R22" s="61"/>
      <c r="S22" s="62"/>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3"/>
      <c r="BB22" s="63"/>
      <c r="BC22" s="64"/>
      <c r="GF22" s="25"/>
      <c r="GG22" s="25"/>
      <c r="GH22" s="25"/>
      <c r="GI22" s="25"/>
      <c r="GJ22" s="25"/>
    </row>
    <row r="23" spans="1:192" s="24" customFormat="1" ht="56.25" thickBot="1">
      <c r="A23" s="19">
        <v>10.1</v>
      </c>
      <c r="B23" s="65" t="s">
        <v>60</v>
      </c>
      <c r="C23" s="23"/>
      <c r="D23" s="66">
        <v>5698</v>
      </c>
      <c r="E23" s="67" t="s">
        <v>47</v>
      </c>
      <c r="F23" s="26"/>
      <c r="G23" s="27"/>
      <c r="H23" s="27"/>
      <c r="I23" s="20" t="s">
        <v>37</v>
      </c>
      <c r="J23" s="21">
        <f t="shared" si="0"/>
        <v>1</v>
      </c>
      <c r="K23" s="22" t="s">
        <v>42</v>
      </c>
      <c r="L23" s="22" t="s">
        <v>8</v>
      </c>
      <c r="M23" s="60"/>
      <c r="N23" s="28"/>
      <c r="O23" s="28"/>
      <c r="P23" s="29"/>
      <c r="Q23" s="28"/>
      <c r="R23" s="28"/>
      <c r="S23" s="30"/>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2"/>
      <c r="AV23" s="31"/>
      <c r="AW23" s="31"/>
      <c r="AX23" s="31"/>
      <c r="AY23" s="31"/>
      <c r="AZ23" s="31"/>
      <c r="BA23" s="58">
        <f t="shared" si="1"/>
        <v>0</v>
      </c>
      <c r="BB23" s="58">
        <f t="shared" si="2"/>
        <v>0</v>
      </c>
      <c r="BC23" s="23" t="str">
        <f t="shared" si="3"/>
        <v>INR Zero Only</v>
      </c>
      <c r="GF23" s="25"/>
      <c r="GG23" s="25"/>
      <c r="GH23" s="25"/>
      <c r="GI23" s="25"/>
      <c r="GJ23" s="25"/>
    </row>
    <row r="24" spans="1:192" s="24" customFormat="1" ht="56.25" thickBot="1">
      <c r="A24" s="19">
        <v>10.2</v>
      </c>
      <c r="B24" s="65" t="s">
        <v>61</v>
      </c>
      <c r="C24" s="23"/>
      <c r="D24" s="66">
        <v>155</v>
      </c>
      <c r="E24" s="67" t="s">
        <v>47</v>
      </c>
      <c r="F24" s="26"/>
      <c r="G24" s="27"/>
      <c r="H24" s="27"/>
      <c r="I24" s="20" t="s">
        <v>37</v>
      </c>
      <c r="J24" s="21">
        <f t="shared" si="0"/>
        <v>1</v>
      </c>
      <c r="K24" s="22" t="s">
        <v>42</v>
      </c>
      <c r="L24" s="22" t="s">
        <v>8</v>
      </c>
      <c r="M24" s="60"/>
      <c r="N24" s="28"/>
      <c r="O24" s="28"/>
      <c r="P24" s="29"/>
      <c r="Q24" s="28"/>
      <c r="R24" s="28"/>
      <c r="S24" s="30"/>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2"/>
      <c r="AV24" s="31"/>
      <c r="AW24" s="31"/>
      <c r="AX24" s="31"/>
      <c r="AY24" s="31"/>
      <c r="AZ24" s="31"/>
      <c r="BA24" s="58">
        <f t="shared" si="1"/>
        <v>0</v>
      </c>
      <c r="BB24" s="58">
        <f t="shared" si="2"/>
        <v>0</v>
      </c>
      <c r="BC24" s="23" t="str">
        <f t="shared" si="3"/>
        <v>INR Zero Only</v>
      </c>
      <c r="GF24" s="25"/>
      <c r="GG24" s="25"/>
      <c r="GH24" s="25"/>
      <c r="GI24" s="25"/>
      <c r="GJ24" s="25"/>
    </row>
    <row r="25" spans="1:192" s="24" customFormat="1" ht="42" thickBot="1">
      <c r="A25" s="19">
        <v>10.3</v>
      </c>
      <c r="B25" s="65" t="s">
        <v>62</v>
      </c>
      <c r="C25" s="23"/>
      <c r="D25" s="66">
        <v>286</v>
      </c>
      <c r="E25" s="67" t="s">
        <v>89</v>
      </c>
      <c r="F25" s="26"/>
      <c r="G25" s="27"/>
      <c r="H25" s="27"/>
      <c r="I25" s="20" t="s">
        <v>37</v>
      </c>
      <c r="J25" s="21">
        <f t="shared" si="0"/>
        <v>1</v>
      </c>
      <c r="K25" s="22" t="s">
        <v>42</v>
      </c>
      <c r="L25" s="22" t="s">
        <v>8</v>
      </c>
      <c r="M25" s="60"/>
      <c r="N25" s="28"/>
      <c r="O25" s="28"/>
      <c r="P25" s="29"/>
      <c r="Q25" s="28"/>
      <c r="R25" s="28"/>
      <c r="S25" s="30"/>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2"/>
      <c r="AV25" s="31"/>
      <c r="AW25" s="31"/>
      <c r="AX25" s="31"/>
      <c r="AY25" s="31"/>
      <c r="AZ25" s="31"/>
      <c r="BA25" s="58">
        <f t="shared" si="1"/>
        <v>0</v>
      </c>
      <c r="BB25" s="58">
        <f t="shared" si="2"/>
        <v>0</v>
      </c>
      <c r="BC25" s="23" t="str">
        <f t="shared" si="3"/>
        <v>INR Zero Only</v>
      </c>
      <c r="GF25" s="25"/>
      <c r="GG25" s="25"/>
      <c r="GH25" s="25"/>
      <c r="GI25" s="25"/>
      <c r="GJ25" s="25"/>
    </row>
    <row r="26" spans="1:192" s="24" customFormat="1" ht="42" thickBot="1">
      <c r="A26" s="19">
        <v>10.4</v>
      </c>
      <c r="B26" s="65" t="s">
        <v>63</v>
      </c>
      <c r="C26" s="23"/>
      <c r="D26" s="66">
        <v>2379</v>
      </c>
      <c r="E26" s="67" t="s">
        <v>47</v>
      </c>
      <c r="F26" s="26"/>
      <c r="G26" s="27"/>
      <c r="H26" s="27"/>
      <c r="I26" s="20" t="s">
        <v>37</v>
      </c>
      <c r="J26" s="21">
        <f t="shared" si="0"/>
        <v>1</v>
      </c>
      <c r="K26" s="22" t="s">
        <v>42</v>
      </c>
      <c r="L26" s="22" t="s">
        <v>8</v>
      </c>
      <c r="M26" s="60"/>
      <c r="N26" s="28"/>
      <c r="O26" s="28"/>
      <c r="P26" s="29"/>
      <c r="Q26" s="28"/>
      <c r="R26" s="28"/>
      <c r="S26" s="30"/>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2"/>
      <c r="AV26" s="31"/>
      <c r="AW26" s="31"/>
      <c r="AX26" s="31"/>
      <c r="AY26" s="31"/>
      <c r="AZ26" s="31"/>
      <c r="BA26" s="58">
        <f t="shared" si="1"/>
        <v>0</v>
      </c>
      <c r="BB26" s="58">
        <f t="shared" si="2"/>
        <v>0</v>
      </c>
      <c r="BC26" s="23" t="str">
        <f t="shared" si="3"/>
        <v>INR Zero Only</v>
      </c>
      <c r="GF26" s="25"/>
      <c r="GG26" s="25"/>
      <c r="GH26" s="25"/>
      <c r="GI26" s="25"/>
      <c r="GJ26" s="25"/>
    </row>
    <row r="27" spans="1:192" s="24" customFormat="1" ht="28.5" thickBot="1">
      <c r="A27" s="19">
        <v>11</v>
      </c>
      <c r="B27" s="72" t="s">
        <v>97</v>
      </c>
      <c r="C27" s="23"/>
      <c r="D27" s="66">
        <v>725</v>
      </c>
      <c r="E27" s="66" t="s">
        <v>49</v>
      </c>
      <c r="F27" s="26"/>
      <c r="G27" s="27"/>
      <c r="H27" s="27"/>
      <c r="I27" s="20" t="s">
        <v>37</v>
      </c>
      <c r="J27" s="21">
        <f t="shared" si="0"/>
        <v>1</v>
      </c>
      <c r="K27" s="22" t="s">
        <v>42</v>
      </c>
      <c r="L27" s="22" t="s">
        <v>8</v>
      </c>
      <c r="M27" s="60"/>
      <c r="N27" s="28"/>
      <c r="O27" s="28"/>
      <c r="P27" s="29"/>
      <c r="Q27" s="28"/>
      <c r="R27" s="28"/>
      <c r="S27" s="30"/>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2"/>
      <c r="AV27" s="31"/>
      <c r="AW27" s="31"/>
      <c r="AX27" s="31"/>
      <c r="AY27" s="31"/>
      <c r="AZ27" s="31"/>
      <c r="BA27" s="58">
        <f t="shared" si="1"/>
        <v>0</v>
      </c>
      <c r="BB27" s="58">
        <f t="shared" si="2"/>
        <v>0</v>
      </c>
      <c r="BC27" s="23" t="str">
        <f t="shared" si="3"/>
        <v>INR Zero Only</v>
      </c>
      <c r="GF27" s="25"/>
      <c r="GG27" s="25"/>
      <c r="GH27" s="25"/>
      <c r="GI27" s="25"/>
      <c r="GJ27" s="25"/>
    </row>
    <row r="28" spans="1:192" s="24" customFormat="1" ht="56.25" thickBot="1">
      <c r="A28" s="19">
        <v>12</v>
      </c>
      <c r="B28" s="72" t="s">
        <v>98</v>
      </c>
      <c r="C28" s="23"/>
      <c r="D28" s="66">
        <v>875</v>
      </c>
      <c r="E28" s="73" t="s">
        <v>90</v>
      </c>
      <c r="F28" s="26"/>
      <c r="G28" s="27"/>
      <c r="H28" s="27"/>
      <c r="I28" s="20" t="s">
        <v>37</v>
      </c>
      <c r="J28" s="21">
        <f t="shared" si="0"/>
        <v>1</v>
      </c>
      <c r="K28" s="22" t="s">
        <v>42</v>
      </c>
      <c r="L28" s="22" t="s">
        <v>8</v>
      </c>
      <c r="M28" s="60"/>
      <c r="N28" s="28"/>
      <c r="O28" s="28"/>
      <c r="P28" s="29"/>
      <c r="Q28" s="28"/>
      <c r="R28" s="28"/>
      <c r="S28" s="30"/>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2"/>
      <c r="AV28" s="31"/>
      <c r="AW28" s="31"/>
      <c r="AX28" s="31"/>
      <c r="AY28" s="31"/>
      <c r="AZ28" s="31"/>
      <c r="BA28" s="58">
        <f t="shared" si="1"/>
        <v>0</v>
      </c>
      <c r="BB28" s="58">
        <f t="shared" si="2"/>
        <v>0</v>
      </c>
      <c r="BC28" s="23" t="str">
        <f t="shared" si="3"/>
        <v>INR Zero Only</v>
      </c>
      <c r="GF28" s="25"/>
      <c r="GG28" s="25"/>
      <c r="GH28" s="25"/>
      <c r="GI28" s="25"/>
      <c r="GJ28" s="25"/>
    </row>
    <row r="29" spans="1:192" s="24" customFormat="1" ht="56.25" thickBot="1">
      <c r="A29" s="19">
        <v>13</v>
      </c>
      <c r="B29" s="65" t="s">
        <v>64</v>
      </c>
      <c r="C29" s="23"/>
      <c r="D29" s="66">
        <v>48</v>
      </c>
      <c r="E29" s="67" t="s">
        <v>45</v>
      </c>
      <c r="F29" s="26"/>
      <c r="G29" s="27"/>
      <c r="H29" s="27"/>
      <c r="I29" s="20" t="s">
        <v>37</v>
      </c>
      <c r="J29" s="21">
        <f t="shared" si="0"/>
        <v>1</v>
      </c>
      <c r="K29" s="22" t="s">
        <v>42</v>
      </c>
      <c r="L29" s="22" t="s">
        <v>8</v>
      </c>
      <c r="M29" s="60"/>
      <c r="N29" s="28"/>
      <c r="O29" s="28"/>
      <c r="P29" s="29"/>
      <c r="Q29" s="28"/>
      <c r="R29" s="28"/>
      <c r="S29" s="30"/>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2"/>
      <c r="AV29" s="31"/>
      <c r="AW29" s="31"/>
      <c r="AX29" s="31"/>
      <c r="AY29" s="31"/>
      <c r="AZ29" s="31"/>
      <c r="BA29" s="58">
        <f t="shared" si="1"/>
        <v>0</v>
      </c>
      <c r="BB29" s="58">
        <f t="shared" si="2"/>
        <v>0</v>
      </c>
      <c r="BC29" s="23" t="str">
        <f t="shared" si="3"/>
        <v>INR Zero Only</v>
      </c>
      <c r="GF29" s="25"/>
      <c r="GG29" s="25"/>
      <c r="GH29" s="25"/>
      <c r="GI29" s="25"/>
      <c r="GJ29" s="25"/>
    </row>
    <row r="30" spans="1:192" s="24" customFormat="1" ht="42" thickBot="1">
      <c r="A30" s="19">
        <v>14</v>
      </c>
      <c r="B30" s="65" t="s">
        <v>65</v>
      </c>
      <c r="C30" s="23"/>
      <c r="D30" s="66">
        <v>15</v>
      </c>
      <c r="E30" s="68" t="s">
        <v>45</v>
      </c>
      <c r="F30" s="26"/>
      <c r="G30" s="27"/>
      <c r="H30" s="27"/>
      <c r="I30" s="20" t="s">
        <v>37</v>
      </c>
      <c r="J30" s="21">
        <f t="shared" si="0"/>
        <v>1</v>
      </c>
      <c r="K30" s="22" t="s">
        <v>42</v>
      </c>
      <c r="L30" s="22" t="s">
        <v>8</v>
      </c>
      <c r="M30" s="60"/>
      <c r="N30" s="28"/>
      <c r="O30" s="28"/>
      <c r="P30" s="29"/>
      <c r="Q30" s="28"/>
      <c r="R30" s="28"/>
      <c r="S30" s="30"/>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2"/>
      <c r="AV30" s="31"/>
      <c r="AW30" s="31"/>
      <c r="AX30" s="31"/>
      <c r="AY30" s="31"/>
      <c r="AZ30" s="31"/>
      <c r="BA30" s="58">
        <f t="shared" si="1"/>
        <v>0</v>
      </c>
      <c r="BB30" s="58">
        <f t="shared" si="2"/>
        <v>0</v>
      </c>
      <c r="BC30" s="23" t="str">
        <f t="shared" si="3"/>
        <v>INR Zero Only</v>
      </c>
      <c r="GF30" s="25"/>
      <c r="GG30" s="25"/>
      <c r="GH30" s="25"/>
      <c r="GI30" s="25"/>
      <c r="GJ30" s="25"/>
    </row>
    <row r="31" spans="1:192" s="24" customFormat="1" ht="56.25" thickBot="1">
      <c r="A31" s="19">
        <v>15</v>
      </c>
      <c r="B31" s="74" t="s">
        <v>66</v>
      </c>
      <c r="C31" s="23"/>
      <c r="D31" s="67">
        <v>1813</v>
      </c>
      <c r="E31" s="67" t="s">
        <v>45</v>
      </c>
      <c r="F31" s="26"/>
      <c r="G31" s="27"/>
      <c r="H31" s="27"/>
      <c r="I31" s="20" t="s">
        <v>37</v>
      </c>
      <c r="J31" s="21">
        <f t="shared" si="0"/>
        <v>1</v>
      </c>
      <c r="K31" s="22" t="s">
        <v>42</v>
      </c>
      <c r="L31" s="22" t="s">
        <v>8</v>
      </c>
      <c r="M31" s="60"/>
      <c r="N31" s="28"/>
      <c r="O31" s="28"/>
      <c r="P31" s="29"/>
      <c r="Q31" s="28"/>
      <c r="R31" s="28"/>
      <c r="S31" s="30"/>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2"/>
      <c r="AV31" s="31"/>
      <c r="AW31" s="31"/>
      <c r="AX31" s="31"/>
      <c r="AY31" s="31"/>
      <c r="AZ31" s="31"/>
      <c r="BA31" s="58">
        <f t="shared" si="1"/>
        <v>0</v>
      </c>
      <c r="BB31" s="58">
        <f t="shared" si="2"/>
        <v>0</v>
      </c>
      <c r="BC31" s="23" t="str">
        <f t="shared" si="3"/>
        <v>INR Zero Only</v>
      </c>
      <c r="GF31" s="25"/>
      <c r="GG31" s="25"/>
      <c r="GH31" s="25"/>
      <c r="GI31" s="25"/>
      <c r="GJ31" s="25"/>
    </row>
    <row r="32" spans="1:192" s="24" customFormat="1" ht="70.5" thickBot="1">
      <c r="A32" s="19">
        <v>16</v>
      </c>
      <c r="B32" s="74" t="s">
        <v>67</v>
      </c>
      <c r="C32" s="23"/>
      <c r="D32" s="67">
        <v>1200</v>
      </c>
      <c r="E32" s="66" t="s">
        <v>49</v>
      </c>
      <c r="F32" s="26"/>
      <c r="G32" s="27"/>
      <c r="H32" s="27"/>
      <c r="I32" s="20" t="s">
        <v>37</v>
      </c>
      <c r="J32" s="21">
        <f t="shared" si="0"/>
        <v>1</v>
      </c>
      <c r="K32" s="22" t="s">
        <v>42</v>
      </c>
      <c r="L32" s="22" t="s">
        <v>8</v>
      </c>
      <c r="M32" s="60"/>
      <c r="N32" s="28"/>
      <c r="O32" s="28"/>
      <c r="P32" s="29"/>
      <c r="Q32" s="28"/>
      <c r="R32" s="28"/>
      <c r="S32" s="30"/>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2"/>
      <c r="AV32" s="31"/>
      <c r="AW32" s="31"/>
      <c r="AX32" s="31"/>
      <c r="AY32" s="31"/>
      <c r="AZ32" s="31"/>
      <c r="BA32" s="58">
        <f t="shared" si="1"/>
        <v>0</v>
      </c>
      <c r="BB32" s="58">
        <f t="shared" si="2"/>
        <v>0</v>
      </c>
      <c r="BC32" s="23" t="str">
        <f t="shared" si="3"/>
        <v>INR Zero Only</v>
      </c>
      <c r="GF32" s="25"/>
      <c r="GG32" s="25"/>
      <c r="GH32" s="25"/>
      <c r="GI32" s="25"/>
      <c r="GJ32" s="25"/>
    </row>
    <row r="33" spans="1:192" s="24" customFormat="1" ht="84" thickBot="1">
      <c r="A33" s="19">
        <v>17</v>
      </c>
      <c r="B33" s="74" t="s">
        <v>68</v>
      </c>
      <c r="C33" s="23"/>
      <c r="D33" s="67">
        <v>193572</v>
      </c>
      <c r="E33" s="66" t="s">
        <v>49</v>
      </c>
      <c r="F33" s="26"/>
      <c r="G33" s="27"/>
      <c r="H33" s="27"/>
      <c r="I33" s="20" t="s">
        <v>37</v>
      </c>
      <c r="J33" s="21">
        <f t="shared" si="0"/>
        <v>1</v>
      </c>
      <c r="K33" s="22" t="s">
        <v>42</v>
      </c>
      <c r="L33" s="22" t="s">
        <v>8</v>
      </c>
      <c r="M33" s="60"/>
      <c r="N33" s="28"/>
      <c r="O33" s="28"/>
      <c r="P33" s="29"/>
      <c r="Q33" s="28"/>
      <c r="R33" s="28"/>
      <c r="S33" s="30"/>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2"/>
      <c r="AV33" s="31"/>
      <c r="AW33" s="31"/>
      <c r="AX33" s="31"/>
      <c r="AY33" s="31"/>
      <c r="AZ33" s="31"/>
      <c r="BA33" s="58">
        <f t="shared" si="1"/>
        <v>0</v>
      </c>
      <c r="BB33" s="58">
        <f t="shared" si="2"/>
        <v>0</v>
      </c>
      <c r="BC33" s="23" t="str">
        <f t="shared" si="3"/>
        <v>INR Zero Only</v>
      </c>
      <c r="GF33" s="25"/>
      <c r="GG33" s="25"/>
      <c r="GH33" s="25"/>
      <c r="GI33" s="25"/>
      <c r="GJ33" s="25"/>
    </row>
    <row r="34" spans="1:192" s="24" customFormat="1" ht="70.5" thickBot="1">
      <c r="A34" s="19">
        <v>18</v>
      </c>
      <c r="B34" s="74" t="s">
        <v>69</v>
      </c>
      <c r="C34" s="23"/>
      <c r="D34" s="67">
        <v>29407</v>
      </c>
      <c r="E34" s="66" t="s">
        <v>49</v>
      </c>
      <c r="F34" s="26"/>
      <c r="G34" s="27"/>
      <c r="H34" s="27"/>
      <c r="I34" s="20" t="s">
        <v>37</v>
      </c>
      <c r="J34" s="21">
        <f t="shared" si="0"/>
        <v>1</v>
      </c>
      <c r="K34" s="22" t="s">
        <v>42</v>
      </c>
      <c r="L34" s="22" t="s">
        <v>8</v>
      </c>
      <c r="M34" s="60"/>
      <c r="N34" s="28"/>
      <c r="O34" s="28"/>
      <c r="P34" s="29"/>
      <c r="Q34" s="28"/>
      <c r="R34" s="28"/>
      <c r="S34" s="30"/>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2"/>
      <c r="AV34" s="31"/>
      <c r="AW34" s="31"/>
      <c r="AX34" s="31"/>
      <c r="AY34" s="31"/>
      <c r="AZ34" s="31"/>
      <c r="BA34" s="58">
        <f t="shared" si="1"/>
        <v>0</v>
      </c>
      <c r="BB34" s="58">
        <f t="shared" si="2"/>
        <v>0</v>
      </c>
      <c r="BC34" s="23" t="str">
        <f t="shared" si="3"/>
        <v>INR Zero Only</v>
      </c>
      <c r="GF34" s="25"/>
      <c r="GG34" s="25"/>
      <c r="GH34" s="25"/>
      <c r="GI34" s="25"/>
      <c r="GJ34" s="25"/>
    </row>
    <row r="35" spans="1:192" s="24" customFormat="1" ht="98.25" thickBot="1">
      <c r="A35" s="19">
        <v>19</v>
      </c>
      <c r="B35" s="74" t="s">
        <v>70</v>
      </c>
      <c r="C35" s="23"/>
      <c r="D35" s="67">
        <v>24871</v>
      </c>
      <c r="E35" s="66" t="s">
        <v>48</v>
      </c>
      <c r="F35" s="26"/>
      <c r="G35" s="27"/>
      <c r="H35" s="27"/>
      <c r="I35" s="20" t="s">
        <v>37</v>
      </c>
      <c r="J35" s="21">
        <f t="shared" si="0"/>
        <v>1</v>
      </c>
      <c r="K35" s="22" t="s">
        <v>42</v>
      </c>
      <c r="L35" s="22" t="s">
        <v>8</v>
      </c>
      <c r="M35" s="60"/>
      <c r="N35" s="28"/>
      <c r="O35" s="28"/>
      <c r="P35" s="29"/>
      <c r="Q35" s="28"/>
      <c r="R35" s="28"/>
      <c r="S35" s="30"/>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2"/>
      <c r="AV35" s="31"/>
      <c r="AW35" s="31"/>
      <c r="AX35" s="31"/>
      <c r="AY35" s="31"/>
      <c r="AZ35" s="31"/>
      <c r="BA35" s="58">
        <f t="shared" si="1"/>
        <v>0</v>
      </c>
      <c r="BB35" s="58">
        <f t="shared" si="2"/>
        <v>0</v>
      </c>
      <c r="BC35" s="23" t="str">
        <f t="shared" si="3"/>
        <v>INR Zero Only</v>
      </c>
      <c r="GF35" s="25"/>
      <c r="GG35" s="25"/>
      <c r="GH35" s="25"/>
      <c r="GI35" s="25"/>
      <c r="GJ35" s="25"/>
    </row>
    <row r="36" spans="1:192" s="24" customFormat="1" ht="42" thickBot="1">
      <c r="A36" s="19">
        <v>20</v>
      </c>
      <c r="B36" s="65" t="s">
        <v>71</v>
      </c>
      <c r="C36" s="23"/>
      <c r="D36" s="67">
        <v>5226</v>
      </c>
      <c r="E36" s="66" t="s">
        <v>50</v>
      </c>
      <c r="F36" s="26"/>
      <c r="G36" s="27"/>
      <c r="H36" s="27"/>
      <c r="I36" s="20" t="s">
        <v>37</v>
      </c>
      <c r="J36" s="21">
        <f t="shared" si="0"/>
        <v>1</v>
      </c>
      <c r="K36" s="22" t="s">
        <v>42</v>
      </c>
      <c r="L36" s="22" t="s">
        <v>8</v>
      </c>
      <c r="M36" s="60"/>
      <c r="N36" s="28"/>
      <c r="O36" s="28"/>
      <c r="P36" s="29"/>
      <c r="Q36" s="28"/>
      <c r="R36" s="28"/>
      <c r="S36" s="30"/>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2"/>
      <c r="AV36" s="31"/>
      <c r="AW36" s="31"/>
      <c r="AX36" s="31"/>
      <c r="AY36" s="31"/>
      <c r="AZ36" s="31"/>
      <c r="BA36" s="58">
        <f t="shared" si="1"/>
        <v>0</v>
      </c>
      <c r="BB36" s="58">
        <f t="shared" si="2"/>
        <v>0</v>
      </c>
      <c r="BC36" s="23" t="str">
        <f t="shared" si="3"/>
        <v>INR Zero Only</v>
      </c>
      <c r="GF36" s="25"/>
      <c r="GG36" s="25"/>
      <c r="GH36" s="25"/>
      <c r="GI36" s="25"/>
      <c r="GJ36" s="25"/>
    </row>
    <row r="37" spans="1:192" s="24" customFormat="1" ht="42" thickBot="1">
      <c r="A37" s="19">
        <v>21</v>
      </c>
      <c r="B37" s="65" t="s">
        <v>72</v>
      </c>
      <c r="C37" s="23"/>
      <c r="D37" s="67">
        <v>5226</v>
      </c>
      <c r="E37" s="66" t="s">
        <v>50</v>
      </c>
      <c r="F37" s="26"/>
      <c r="G37" s="27"/>
      <c r="H37" s="27"/>
      <c r="I37" s="20" t="s">
        <v>37</v>
      </c>
      <c r="J37" s="21">
        <f>IF(I37="Less(-)",-1,1)</f>
        <v>1</v>
      </c>
      <c r="K37" s="22" t="s">
        <v>42</v>
      </c>
      <c r="L37" s="22" t="s">
        <v>8</v>
      </c>
      <c r="M37" s="60"/>
      <c r="N37" s="28"/>
      <c r="O37" s="28"/>
      <c r="P37" s="29"/>
      <c r="Q37" s="28"/>
      <c r="R37" s="28"/>
      <c r="S37" s="30"/>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2"/>
      <c r="AV37" s="31"/>
      <c r="AW37" s="31"/>
      <c r="AX37" s="31"/>
      <c r="AY37" s="31"/>
      <c r="AZ37" s="31"/>
      <c r="BA37" s="58">
        <f>total_amount_ba($B$2,$D$2,D37,F37,J37,K37,M37)</f>
        <v>0</v>
      </c>
      <c r="BB37" s="58">
        <f>BA37+SUM(N37:AZ37)</f>
        <v>0</v>
      </c>
      <c r="BC37" s="23" t="str">
        <f>SpellNumber(L37,BB37)</f>
        <v>INR Zero Only</v>
      </c>
      <c r="GF37" s="25"/>
      <c r="GG37" s="25"/>
      <c r="GH37" s="25"/>
      <c r="GI37" s="25"/>
      <c r="GJ37" s="25"/>
    </row>
    <row r="38" spans="1:192" s="24" customFormat="1" ht="98.25" thickBot="1">
      <c r="A38" s="19">
        <v>22</v>
      </c>
      <c r="B38" s="65" t="s">
        <v>73</v>
      </c>
      <c r="C38" s="23"/>
      <c r="D38" s="67">
        <v>1872</v>
      </c>
      <c r="E38" s="66" t="s">
        <v>50</v>
      </c>
      <c r="F38" s="26"/>
      <c r="G38" s="27"/>
      <c r="H38" s="27"/>
      <c r="I38" s="20" t="s">
        <v>37</v>
      </c>
      <c r="J38" s="21">
        <f aca="true" t="shared" si="4" ref="J38:J45">IF(I38="Less(-)",-1,1)</f>
        <v>1</v>
      </c>
      <c r="K38" s="22" t="s">
        <v>42</v>
      </c>
      <c r="L38" s="22" t="s">
        <v>8</v>
      </c>
      <c r="M38" s="60"/>
      <c r="N38" s="28"/>
      <c r="O38" s="28"/>
      <c r="P38" s="29"/>
      <c r="Q38" s="28"/>
      <c r="R38" s="28"/>
      <c r="S38" s="30"/>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2"/>
      <c r="AV38" s="31"/>
      <c r="AW38" s="31"/>
      <c r="AX38" s="31"/>
      <c r="AY38" s="31"/>
      <c r="AZ38" s="31"/>
      <c r="BA38" s="58">
        <f aca="true" t="shared" si="5" ref="BA38:BA45">total_amount_ba($B$2,$D$2,D38,F38,J38,K38,M38)</f>
        <v>0</v>
      </c>
      <c r="BB38" s="58">
        <f aca="true" t="shared" si="6" ref="BB38:BB45">BA38+SUM(N38:AZ38)</f>
        <v>0</v>
      </c>
      <c r="BC38" s="23" t="str">
        <f aca="true" t="shared" si="7" ref="BC38:BC45">SpellNumber(L38,BB38)</f>
        <v>INR Zero Only</v>
      </c>
      <c r="GF38" s="25"/>
      <c r="GG38" s="25"/>
      <c r="GH38" s="25"/>
      <c r="GI38" s="25"/>
      <c r="GJ38" s="25"/>
    </row>
    <row r="39" spans="1:192" s="24" customFormat="1" ht="42" thickBot="1">
      <c r="A39" s="19">
        <v>23</v>
      </c>
      <c r="B39" s="65" t="s">
        <v>74</v>
      </c>
      <c r="C39" s="23"/>
      <c r="D39" s="66">
        <v>48</v>
      </c>
      <c r="E39" s="67" t="s">
        <v>45</v>
      </c>
      <c r="F39" s="26"/>
      <c r="G39" s="27"/>
      <c r="H39" s="27"/>
      <c r="I39" s="20" t="s">
        <v>37</v>
      </c>
      <c r="J39" s="21">
        <f t="shared" si="4"/>
        <v>1</v>
      </c>
      <c r="K39" s="22" t="s">
        <v>42</v>
      </c>
      <c r="L39" s="22" t="s">
        <v>8</v>
      </c>
      <c r="M39" s="60"/>
      <c r="N39" s="28"/>
      <c r="O39" s="28"/>
      <c r="P39" s="29"/>
      <c r="Q39" s="28"/>
      <c r="R39" s="28"/>
      <c r="S39" s="30"/>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2"/>
      <c r="AV39" s="31"/>
      <c r="AW39" s="31"/>
      <c r="AX39" s="31"/>
      <c r="AY39" s="31"/>
      <c r="AZ39" s="31"/>
      <c r="BA39" s="58">
        <f t="shared" si="5"/>
        <v>0</v>
      </c>
      <c r="BB39" s="58">
        <f t="shared" si="6"/>
        <v>0</v>
      </c>
      <c r="BC39" s="23" t="str">
        <f t="shared" si="7"/>
        <v>INR Zero Only</v>
      </c>
      <c r="GF39" s="25"/>
      <c r="GG39" s="25"/>
      <c r="GH39" s="25"/>
      <c r="GI39" s="25"/>
      <c r="GJ39" s="25"/>
    </row>
    <row r="40" spans="1:192" s="24" customFormat="1" ht="42" thickBot="1">
      <c r="A40" s="19">
        <v>24</v>
      </c>
      <c r="B40" s="65" t="s">
        <v>75</v>
      </c>
      <c r="C40" s="23"/>
      <c r="D40" s="75">
        <v>1</v>
      </c>
      <c r="E40" s="67" t="s">
        <v>50</v>
      </c>
      <c r="F40" s="26"/>
      <c r="G40" s="27"/>
      <c r="H40" s="27"/>
      <c r="I40" s="20" t="s">
        <v>37</v>
      </c>
      <c r="J40" s="21">
        <f t="shared" si="4"/>
        <v>1</v>
      </c>
      <c r="K40" s="22" t="s">
        <v>42</v>
      </c>
      <c r="L40" s="22" t="s">
        <v>8</v>
      </c>
      <c r="M40" s="60"/>
      <c r="N40" s="28"/>
      <c r="O40" s="28"/>
      <c r="P40" s="29"/>
      <c r="Q40" s="28"/>
      <c r="R40" s="28"/>
      <c r="S40" s="30"/>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2"/>
      <c r="AV40" s="31"/>
      <c r="AW40" s="31"/>
      <c r="AX40" s="31"/>
      <c r="AY40" s="31"/>
      <c r="AZ40" s="31"/>
      <c r="BA40" s="58">
        <f t="shared" si="5"/>
        <v>0</v>
      </c>
      <c r="BB40" s="58">
        <f t="shared" si="6"/>
        <v>0</v>
      </c>
      <c r="BC40" s="23" t="str">
        <f t="shared" si="7"/>
        <v>INR Zero Only</v>
      </c>
      <c r="GF40" s="25"/>
      <c r="GG40" s="25"/>
      <c r="GH40" s="25"/>
      <c r="GI40" s="25"/>
      <c r="GJ40" s="25"/>
    </row>
    <row r="41" spans="1:192" s="24" customFormat="1" ht="42" thickBot="1">
      <c r="A41" s="19">
        <v>25</v>
      </c>
      <c r="B41" s="65" t="s">
        <v>76</v>
      </c>
      <c r="C41" s="23"/>
      <c r="D41" s="75">
        <v>1</v>
      </c>
      <c r="E41" s="67" t="s">
        <v>50</v>
      </c>
      <c r="F41" s="26"/>
      <c r="G41" s="27"/>
      <c r="H41" s="27"/>
      <c r="I41" s="20" t="s">
        <v>37</v>
      </c>
      <c r="J41" s="21">
        <f t="shared" si="4"/>
        <v>1</v>
      </c>
      <c r="K41" s="22" t="s">
        <v>42</v>
      </c>
      <c r="L41" s="22" t="s">
        <v>8</v>
      </c>
      <c r="M41" s="60"/>
      <c r="N41" s="28"/>
      <c r="O41" s="28"/>
      <c r="P41" s="29"/>
      <c r="Q41" s="28"/>
      <c r="R41" s="28"/>
      <c r="S41" s="30"/>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2"/>
      <c r="AV41" s="31"/>
      <c r="AW41" s="31"/>
      <c r="AX41" s="31"/>
      <c r="AY41" s="31"/>
      <c r="AZ41" s="31"/>
      <c r="BA41" s="58">
        <f t="shared" si="5"/>
        <v>0</v>
      </c>
      <c r="BB41" s="58">
        <f t="shared" si="6"/>
        <v>0</v>
      </c>
      <c r="BC41" s="23" t="str">
        <f t="shared" si="7"/>
        <v>INR Zero Only</v>
      </c>
      <c r="GF41" s="25"/>
      <c r="GG41" s="25"/>
      <c r="GH41" s="25"/>
      <c r="GI41" s="25"/>
      <c r="GJ41" s="25"/>
    </row>
    <row r="42" spans="1:192" s="24" customFormat="1" ht="42" thickBot="1">
      <c r="A42" s="19">
        <v>26</v>
      </c>
      <c r="B42" s="65" t="s">
        <v>77</v>
      </c>
      <c r="C42" s="23"/>
      <c r="D42" s="75">
        <v>1</v>
      </c>
      <c r="E42" s="67" t="s">
        <v>50</v>
      </c>
      <c r="F42" s="26"/>
      <c r="G42" s="27"/>
      <c r="H42" s="27"/>
      <c r="I42" s="20" t="s">
        <v>37</v>
      </c>
      <c r="J42" s="21">
        <f t="shared" si="4"/>
        <v>1</v>
      </c>
      <c r="K42" s="22" t="s">
        <v>42</v>
      </c>
      <c r="L42" s="22" t="s">
        <v>8</v>
      </c>
      <c r="M42" s="60"/>
      <c r="N42" s="28"/>
      <c r="O42" s="28"/>
      <c r="P42" s="29"/>
      <c r="Q42" s="28"/>
      <c r="R42" s="28"/>
      <c r="S42" s="30"/>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2"/>
      <c r="AV42" s="31"/>
      <c r="AW42" s="31"/>
      <c r="AX42" s="31"/>
      <c r="AY42" s="31"/>
      <c r="AZ42" s="31"/>
      <c r="BA42" s="58">
        <f t="shared" si="5"/>
        <v>0</v>
      </c>
      <c r="BB42" s="58">
        <f t="shared" si="6"/>
        <v>0</v>
      </c>
      <c r="BC42" s="23" t="str">
        <f t="shared" si="7"/>
        <v>INR Zero Only</v>
      </c>
      <c r="GF42" s="25"/>
      <c r="GG42" s="25"/>
      <c r="GH42" s="25"/>
      <c r="GI42" s="25"/>
      <c r="GJ42" s="25"/>
    </row>
    <row r="43" spans="1:192" s="24" customFormat="1" ht="42" thickBot="1">
      <c r="A43" s="19">
        <v>27</v>
      </c>
      <c r="B43" s="65" t="s">
        <v>78</v>
      </c>
      <c r="C43" s="23"/>
      <c r="D43" s="75">
        <v>1</v>
      </c>
      <c r="E43" s="67" t="s">
        <v>50</v>
      </c>
      <c r="F43" s="26"/>
      <c r="G43" s="27"/>
      <c r="H43" s="27"/>
      <c r="I43" s="20" t="s">
        <v>37</v>
      </c>
      <c r="J43" s="21">
        <f t="shared" si="4"/>
        <v>1</v>
      </c>
      <c r="K43" s="22" t="s">
        <v>42</v>
      </c>
      <c r="L43" s="22" t="s">
        <v>8</v>
      </c>
      <c r="M43" s="60"/>
      <c r="N43" s="28"/>
      <c r="O43" s="28"/>
      <c r="P43" s="29"/>
      <c r="Q43" s="28"/>
      <c r="R43" s="28"/>
      <c r="S43" s="30"/>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2"/>
      <c r="AV43" s="31"/>
      <c r="AW43" s="31"/>
      <c r="AX43" s="31"/>
      <c r="AY43" s="31"/>
      <c r="AZ43" s="31"/>
      <c r="BA43" s="58">
        <f t="shared" si="5"/>
        <v>0</v>
      </c>
      <c r="BB43" s="58">
        <f t="shared" si="6"/>
        <v>0</v>
      </c>
      <c r="BC43" s="23" t="str">
        <f t="shared" si="7"/>
        <v>INR Zero Only</v>
      </c>
      <c r="GF43" s="25"/>
      <c r="GG43" s="25"/>
      <c r="GH43" s="25"/>
      <c r="GI43" s="25"/>
      <c r="GJ43" s="25"/>
    </row>
    <row r="44" spans="1:192" s="24" customFormat="1" ht="42" thickBot="1">
      <c r="A44" s="19">
        <v>28</v>
      </c>
      <c r="B44" s="65" t="s">
        <v>79</v>
      </c>
      <c r="C44" s="23"/>
      <c r="D44" s="75">
        <v>1</v>
      </c>
      <c r="E44" s="67" t="s">
        <v>50</v>
      </c>
      <c r="F44" s="26"/>
      <c r="G44" s="27"/>
      <c r="H44" s="27"/>
      <c r="I44" s="20" t="s">
        <v>37</v>
      </c>
      <c r="J44" s="21">
        <f t="shared" si="4"/>
        <v>1</v>
      </c>
      <c r="K44" s="22" t="s">
        <v>42</v>
      </c>
      <c r="L44" s="22" t="s">
        <v>8</v>
      </c>
      <c r="M44" s="60"/>
      <c r="N44" s="28"/>
      <c r="O44" s="28"/>
      <c r="P44" s="29"/>
      <c r="Q44" s="28"/>
      <c r="R44" s="28"/>
      <c r="S44" s="30"/>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2"/>
      <c r="AV44" s="31"/>
      <c r="AW44" s="31"/>
      <c r="AX44" s="31"/>
      <c r="AY44" s="31"/>
      <c r="AZ44" s="31"/>
      <c r="BA44" s="58">
        <f t="shared" si="5"/>
        <v>0</v>
      </c>
      <c r="BB44" s="58">
        <f t="shared" si="6"/>
        <v>0</v>
      </c>
      <c r="BC44" s="23" t="str">
        <f t="shared" si="7"/>
        <v>INR Zero Only</v>
      </c>
      <c r="GF44" s="25"/>
      <c r="GG44" s="25"/>
      <c r="GH44" s="25"/>
      <c r="GI44" s="25"/>
      <c r="GJ44" s="25"/>
    </row>
    <row r="45" spans="1:192" s="24" customFormat="1" ht="98.25" thickBot="1">
      <c r="A45" s="19">
        <v>29</v>
      </c>
      <c r="B45" s="65" t="s">
        <v>80</v>
      </c>
      <c r="C45" s="23"/>
      <c r="D45" s="75">
        <v>1</v>
      </c>
      <c r="E45" s="67" t="s">
        <v>50</v>
      </c>
      <c r="F45" s="26"/>
      <c r="G45" s="27"/>
      <c r="H45" s="27"/>
      <c r="I45" s="20" t="s">
        <v>37</v>
      </c>
      <c r="J45" s="21">
        <f t="shared" si="4"/>
        <v>1</v>
      </c>
      <c r="K45" s="22" t="s">
        <v>42</v>
      </c>
      <c r="L45" s="22" t="s">
        <v>8</v>
      </c>
      <c r="M45" s="60"/>
      <c r="N45" s="28"/>
      <c r="O45" s="28"/>
      <c r="P45" s="29"/>
      <c r="Q45" s="28"/>
      <c r="R45" s="28"/>
      <c r="S45" s="30"/>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2"/>
      <c r="AV45" s="31"/>
      <c r="AW45" s="31"/>
      <c r="AX45" s="31"/>
      <c r="AY45" s="31"/>
      <c r="AZ45" s="31"/>
      <c r="BA45" s="58">
        <f t="shared" si="5"/>
        <v>0</v>
      </c>
      <c r="BB45" s="58">
        <f t="shared" si="6"/>
        <v>0</v>
      </c>
      <c r="BC45" s="23" t="str">
        <f t="shared" si="7"/>
        <v>INR Zero Only</v>
      </c>
      <c r="GF45" s="25"/>
      <c r="GG45" s="25"/>
      <c r="GH45" s="25"/>
      <c r="GI45" s="25"/>
      <c r="GJ45" s="25"/>
    </row>
    <row r="46" spans="1:192" s="24" customFormat="1" ht="42" thickBot="1">
      <c r="A46" s="19">
        <v>30</v>
      </c>
      <c r="B46" s="65" t="s">
        <v>81</v>
      </c>
      <c r="C46" s="23"/>
      <c r="D46" s="75">
        <v>1</v>
      </c>
      <c r="E46" s="67" t="s">
        <v>50</v>
      </c>
      <c r="F46" s="26"/>
      <c r="G46" s="27"/>
      <c r="H46" s="27"/>
      <c r="I46" s="20" t="s">
        <v>37</v>
      </c>
      <c r="J46" s="21">
        <f aca="true" t="shared" si="8" ref="J46:J54">IF(I46="Less(-)",-1,1)</f>
        <v>1</v>
      </c>
      <c r="K46" s="22" t="s">
        <v>42</v>
      </c>
      <c r="L46" s="22" t="s">
        <v>8</v>
      </c>
      <c r="M46" s="60"/>
      <c r="N46" s="28"/>
      <c r="O46" s="28"/>
      <c r="P46" s="29"/>
      <c r="Q46" s="28"/>
      <c r="R46" s="28"/>
      <c r="S46" s="30"/>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2"/>
      <c r="AV46" s="31"/>
      <c r="AW46" s="31"/>
      <c r="AX46" s="31"/>
      <c r="AY46" s="31"/>
      <c r="AZ46" s="31"/>
      <c r="BA46" s="58">
        <f aca="true" t="shared" si="9" ref="BA46:BA54">total_amount_ba($B$2,$D$2,D46,F46,J46,K46,M46)</f>
        <v>0</v>
      </c>
      <c r="BB46" s="58">
        <f aca="true" t="shared" si="10" ref="BB46:BB54">BA46+SUM(N46:AZ46)</f>
        <v>0</v>
      </c>
      <c r="BC46" s="23" t="str">
        <f aca="true" t="shared" si="11" ref="BC46:BC54">SpellNumber(L46,BB46)</f>
        <v>INR Zero Only</v>
      </c>
      <c r="GF46" s="25"/>
      <c r="GG46" s="25"/>
      <c r="GH46" s="25"/>
      <c r="GI46" s="25"/>
      <c r="GJ46" s="25"/>
    </row>
    <row r="47" spans="1:192" s="24" customFormat="1" ht="42" thickBot="1">
      <c r="A47" s="19">
        <v>31</v>
      </c>
      <c r="B47" s="65" t="s">
        <v>82</v>
      </c>
      <c r="C47" s="23"/>
      <c r="D47" s="75">
        <v>1</v>
      </c>
      <c r="E47" s="67" t="s">
        <v>50</v>
      </c>
      <c r="F47" s="26"/>
      <c r="G47" s="27"/>
      <c r="H47" s="27"/>
      <c r="I47" s="20" t="s">
        <v>37</v>
      </c>
      <c r="J47" s="21">
        <f t="shared" si="8"/>
        <v>1</v>
      </c>
      <c r="K47" s="22" t="s">
        <v>42</v>
      </c>
      <c r="L47" s="22" t="s">
        <v>8</v>
      </c>
      <c r="M47" s="60"/>
      <c r="N47" s="28"/>
      <c r="O47" s="28"/>
      <c r="P47" s="29"/>
      <c r="Q47" s="28"/>
      <c r="R47" s="28"/>
      <c r="S47" s="30"/>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2"/>
      <c r="AV47" s="31"/>
      <c r="AW47" s="31"/>
      <c r="AX47" s="31"/>
      <c r="AY47" s="31"/>
      <c r="AZ47" s="31"/>
      <c r="BA47" s="58">
        <f t="shared" si="9"/>
        <v>0</v>
      </c>
      <c r="BB47" s="58">
        <f t="shared" si="10"/>
        <v>0</v>
      </c>
      <c r="BC47" s="23" t="str">
        <f t="shared" si="11"/>
        <v>INR Zero Only</v>
      </c>
      <c r="GF47" s="25"/>
      <c r="GG47" s="25"/>
      <c r="GH47" s="25"/>
      <c r="GI47" s="25"/>
      <c r="GJ47" s="25"/>
    </row>
    <row r="48" spans="1:192" s="24" customFormat="1" ht="42" thickBot="1">
      <c r="A48" s="19">
        <v>32</v>
      </c>
      <c r="B48" s="65" t="s">
        <v>83</v>
      </c>
      <c r="C48" s="23"/>
      <c r="D48" s="75">
        <v>1</v>
      </c>
      <c r="E48" s="67" t="s">
        <v>50</v>
      </c>
      <c r="F48" s="26"/>
      <c r="G48" s="27"/>
      <c r="H48" s="27"/>
      <c r="I48" s="20" t="s">
        <v>37</v>
      </c>
      <c r="J48" s="21">
        <f t="shared" si="8"/>
        <v>1</v>
      </c>
      <c r="K48" s="22" t="s">
        <v>42</v>
      </c>
      <c r="L48" s="22" t="s">
        <v>8</v>
      </c>
      <c r="M48" s="60"/>
      <c r="N48" s="28"/>
      <c r="O48" s="28"/>
      <c r="P48" s="29"/>
      <c r="Q48" s="28"/>
      <c r="R48" s="28"/>
      <c r="S48" s="30"/>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2"/>
      <c r="AV48" s="31"/>
      <c r="AW48" s="31"/>
      <c r="AX48" s="31"/>
      <c r="AY48" s="31"/>
      <c r="AZ48" s="31"/>
      <c r="BA48" s="58">
        <f t="shared" si="9"/>
        <v>0</v>
      </c>
      <c r="BB48" s="58">
        <f t="shared" si="10"/>
        <v>0</v>
      </c>
      <c r="BC48" s="23" t="str">
        <f t="shared" si="11"/>
        <v>INR Zero Only</v>
      </c>
      <c r="GF48" s="25"/>
      <c r="GG48" s="25"/>
      <c r="GH48" s="25"/>
      <c r="GI48" s="25"/>
      <c r="GJ48" s="25"/>
    </row>
    <row r="49" spans="1:192" s="24" customFormat="1" ht="56.25" thickBot="1">
      <c r="A49" s="19">
        <v>33</v>
      </c>
      <c r="B49" s="65" t="s">
        <v>84</v>
      </c>
      <c r="C49" s="23"/>
      <c r="D49" s="75">
        <v>2</v>
      </c>
      <c r="E49" s="67" t="s">
        <v>50</v>
      </c>
      <c r="F49" s="26"/>
      <c r="G49" s="27"/>
      <c r="H49" s="27"/>
      <c r="I49" s="20" t="s">
        <v>37</v>
      </c>
      <c r="J49" s="21">
        <f t="shared" si="8"/>
        <v>1</v>
      </c>
      <c r="K49" s="22" t="s">
        <v>42</v>
      </c>
      <c r="L49" s="22" t="s">
        <v>8</v>
      </c>
      <c r="M49" s="60"/>
      <c r="N49" s="28"/>
      <c r="O49" s="28"/>
      <c r="P49" s="29"/>
      <c r="Q49" s="28"/>
      <c r="R49" s="28"/>
      <c r="S49" s="30"/>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2"/>
      <c r="AV49" s="31"/>
      <c r="AW49" s="31"/>
      <c r="AX49" s="31"/>
      <c r="AY49" s="31"/>
      <c r="AZ49" s="31"/>
      <c r="BA49" s="58">
        <f t="shared" si="9"/>
        <v>0</v>
      </c>
      <c r="BB49" s="58">
        <f t="shared" si="10"/>
        <v>0</v>
      </c>
      <c r="BC49" s="23" t="str">
        <f t="shared" si="11"/>
        <v>INR Zero Only</v>
      </c>
      <c r="GF49" s="25"/>
      <c r="GG49" s="25"/>
      <c r="GH49" s="25"/>
      <c r="GI49" s="25"/>
      <c r="GJ49" s="25"/>
    </row>
    <row r="50" spans="1:192" s="24" customFormat="1" ht="70.5" thickBot="1">
      <c r="A50" s="19">
        <v>34</v>
      </c>
      <c r="B50" s="65" t="s">
        <v>85</v>
      </c>
      <c r="C50" s="23"/>
      <c r="D50" s="75">
        <v>2</v>
      </c>
      <c r="E50" s="66" t="s">
        <v>45</v>
      </c>
      <c r="F50" s="26"/>
      <c r="G50" s="27"/>
      <c r="H50" s="27"/>
      <c r="I50" s="20" t="s">
        <v>37</v>
      </c>
      <c r="J50" s="21">
        <f t="shared" si="8"/>
        <v>1</v>
      </c>
      <c r="K50" s="22" t="s">
        <v>42</v>
      </c>
      <c r="L50" s="22" t="s">
        <v>8</v>
      </c>
      <c r="M50" s="60"/>
      <c r="N50" s="28"/>
      <c r="O50" s="28"/>
      <c r="P50" s="29"/>
      <c r="Q50" s="28"/>
      <c r="R50" s="28"/>
      <c r="S50" s="30"/>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2"/>
      <c r="AV50" s="31"/>
      <c r="AW50" s="31"/>
      <c r="AX50" s="31"/>
      <c r="AY50" s="31"/>
      <c r="AZ50" s="31"/>
      <c r="BA50" s="58">
        <f t="shared" si="9"/>
        <v>0</v>
      </c>
      <c r="BB50" s="58">
        <f t="shared" si="10"/>
        <v>0</v>
      </c>
      <c r="BC50" s="23" t="str">
        <f t="shared" si="11"/>
        <v>INR Zero Only</v>
      </c>
      <c r="GF50" s="25"/>
      <c r="GG50" s="25"/>
      <c r="GH50" s="25"/>
      <c r="GI50" s="25"/>
      <c r="GJ50" s="25"/>
    </row>
    <row r="51" spans="1:192" s="24" customFormat="1" ht="14.25" thickBot="1">
      <c r="A51" s="19">
        <v>35</v>
      </c>
      <c r="B51" s="76" t="s">
        <v>101</v>
      </c>
      <c r="C51" s="18"/>
      <c r="D51" s="73">
        <v>180</v>
      </c>
      <c r="E51" s="66" t="s">
        <v>91</v>
      </c>
      <c r="F51" s="26"/>
      <c r="G51" s="27"/>
      <c r="H51" s="27"/>
      <c r="I51" s="20" t="s">
        <v>37</v>
      </c>
      <c r="J51" s="21">
        <f t="shared" si="8"/>
        <v>1</v>
      </c>
      <c r="K51" s="22" t="s">
        <v>42</v>
      </c>
      <c r="L51" s="22" t="s">
        <v>8</v>
      </c>
      <c r="M51" s="60"/>
      <c r="N51" s="28"/>
      <c r="O51" s="28"/>
      <c r="P51" s="29"/>
      <c r="Q51" s="28"/>
      <c r="R51" s="28"/>
      <c r="S51" s="30"/>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2"/>
      <c r="AV51" s="31"/>
      <c r="AW51" s="31"/>
      <c r="AX51" s="31"/>
      <c r="AY51" s="31"/>
      <c r="AZ51" s="31"/>
      <c r="BA51" s="58">
        <f t="shared" si="9"/>
        <v>0</v>
      </c>
      <c r="BB51" s="58">
        <f t="shared" si="10"/>
        <v>0</v>
      </c>
      <c r="BC51" s="23" t="str">
        <f t="shared" si="11"/>
        <v>INR Zero Only</v>
      </c>
      <c r="GF51" s="25"/>
      <c r="GG51" s="25"/>
      <c r="GH51" s="25"/>
      <c r="GI51" s="25"/>
      <c r="GJ51" s="25"/>
    </row>
    <row r="52" spans="1:192" s="24" customFormat="1" ht="28.5" thickBot="1">
      <c r="A52" s="19">
        <v>36</v>
      </c>
      <c r="B52" s="65" t="s">
        <v>86</v>
      </c>
      <c r="C52" s="23"/>
      <c r="D52" s="73">
        <v>480</v>
      </c>
      <c r="E52" s="66" t="s">
        <v>91</v>
      </c>
      <c r="F52" s="26"/>
      <c r="G52" s="27"/>
      <c r="H52" s="27"/>
      <c r="I52" s="20" t="s">
        <v>37</v>
      </c>
      <c r="J52" s="21">
        <f t="shared" si="8"/>
        <v>1</v>
      </c>
      <c r="K52" s="22" t="s">
        <v>42</v>
      </c>
      <c r="L52" s="22" t="s">
        <v>8</v>
      </c>
      <c r="M52" s="60"/>
      <c r="N52" s="28"/>
      <c r="O52" s="28"/>
      <c r="P52" s="29"/>
      <c r="Q52" s="28"/>
      <c r="R52" s="28"/>
      <c r="S52" s="30"/>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2"/>
      <c r="AV52" s="31"/>
      <c r="AW52" s="31"/>
      <c r="AX52" s="31"/>
      <c r="AY52" s="31"/>
      <c r="AZ52" s="31"/>
      <c r="BA52" s="58">
        <f t="shared" si="9"/>
        <v>0</v>
      </c>
      <c r="BB52" s="58">
        <f t="shared" si="10"/>
        <v>0</v>
      </c>
      <c r="BC52" s="23" t="str">
        <f t="shared" si="11"/>
        <v>INR Zero Only</v>
      </c>
      <c r="GF52" s="25"/>
      <c r="GG52" s="25"/>
      <c r="GH52" s="25"/>
      <c r="GI52" s="25"/>
      <c r="GJ52" s="25"/>
    </row>
    <row r="53" spans="1:192" s="24" customFormat="1" ht="56.25" thickBot="1">
      <c r="A53" s="19">
        <v>37</v>
      </c>
      <c r="B53" s="72" t="s">
        <v>99</v>
      </c>
      <c r="C53" s="23"/>
      <c r="D53" s="73">
        <v>374256</v>
      </c>
      <c r="E53" s="68" t="s">
        <v>92</v>
      </c>
      <c r="F53" s="26"/>
      <c r="G53" s="27"/>
      <c r="H53" s="27"/>
      <c r="I53" s="20" t="s">
        <v>37</v>
      </c>
      <c r="J53" s="21">
        <f t="shared" si="8"/>
        <v>1</v>
      </c>
      <c r="K53" s="22" t="s">
        <v>42</v>
      </c>
      <c r="L53" s="22" t="s">
        <v>8</v>
      </c>
      <c r="M53" s="60"/>
      <c r="N53" s="28"/>
      <c r="O53" s="28"/>
      <c r="P53" s="29"/>
      <c r="Q53" s="28"/>
      <c r="R53" s="28"/>
      <c r="S53" s="30"/>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2"/>
      <c r="AV53" s="31"/>
      <c r="AW53" s="31"/>
      <c r="AX53" s="31"/>
      <c r="AY53" s="31"/>
      <c r="AZ53" s="31"/>
      <c r="BA53" s="58">
        <f t="shared" si="9"/>
        <v>0</v>
      </c>
      <c r="BB53" s="58">
        <f t="shared" si="10"/>
        <v>0</v>
      </c>
      <c r="BC53" s="23" t="str">
        <f t="shared" si="11"/>
        <v>INR Zero Only</v>
      </c>
      <c r="GF53" s="25"/>
      <c r="GG53" s="25"/>
      <c r="GH53" s="25"/>
      <c r="GI53" s="25"/>
      <c r="GJ53" s="25"/>
    </row>
    <row r="54" spans="1:192" s="24" customFormat="1" ht="56.25" thickBot="1">
      <c r="A54" s="19">
        <v>38</v>
      </c>
      <c r="B54" s="65" t="s">
        <v>87</v>
      </c>
      <c r="C54" s="23"/>
      <c r="D54" s="73">
        <v>33420</v>
      </c>
      <c r="E54" s="68" t="s">
        <v>92</v>
      </c>
      <c r="F54" s="26"/>
      <c r="G54" s="27"/>
      <c r="H54" s="27"/>
      <c r="I54" s="20" t="s">
        <v>37</v>
      </c>
      <c r="J54" s="21">
        <f t="shared" si="8"/>
        <v>1</v>
      </c>
      <c r="K54" s="22" t="s">
        <v>42</v>
      </c>
      <c r="L54" s="22" t="s">
        <v>8</v>
      </c>
      <c r="M54" s="60"/>
      <c r="N54" s="28"/>
      <c r="O54" s="28"/>
      <c r="P54" s="29"/>
      <c r="Q54" s="28"/>
      <c r="R54" s="28"/>
      <c r="S54" s="30"/>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2"/>
      <c r="AV54" s="31"/>
      <c r="AW54" s="31"/>
      <c r="AX54" s="31"/>
      <c r="AY54" s="31"/>
      <c r="AZ54" s="31"/>
      <c r="BA54" s="58">
        <f t="shared" si="9"/>
        <v>0</v>
      </c>
      <c r="BB54" s="58">
        <f t="shared" si="10"/>
        <v>0</v>
      </c>
      <c r="BC54" s="23" t="str">
        <f t="shared" si="11"/>
        <v>INR Zero Only</v>
      </c>
      <c r="GF54" s="25"/>
      <c r="GG54" s="25"/>
      <c r="GH54" s="25"/>
      <c r="GI54" s="25"/>
      <c r="GJ54" s="25"/>
    </row>
    <row r="55" spans="1:192" s="24" customFormat="1" ht="71.25" customHeight="1">
      <c r="A55" s="33" t="s">
        <v>40</v>
      </c>
      <c r="B55" s="34"/>
      <c r="C55" s="35"/>
      <c r="D55" s="36"/>
      <c r="E55" s="36"/>
      <c r="F55" s="36"/>
      <c r="G55" s="36"/>
      <c r="H55" s="37"/>
      <c r="I55" s="37"/>
      <c r="J55" s="37"/>
      <c r="K55" s="37"/>
      <c r="L55" s="38"/>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59">
        <f>SUM(BA14:BA54)</f>
        <v>0</v>
      </c>
      <c r="BB55" s="59">
        <f>SUM(BB14:BB54)</f>
        <v>0</v>
      </c>
      <c r="BC55" s="23" t="str">
        <f>SpellNumber($E$2,BB55)</f>
        <v>INR Zero Only</v>
      </c>
      <c r="GF55" s="25">
        <v>4</v>
      </c>
      <c r="GG55" s="25" t="s">
        <v>38</v>
      </c>
      <c r="GH55" s="25" t="s">
        <v>39</v>
      </c>
      <c r="GI55" s="25">
        <v>10</v>
      </c>
      <c r="GJ55" s="25" t="s">
        <v>36</v>
      </c>
    </row>
    <row r="56" spans="1:192" s="49" customFormat="1" ht="39" customHeight="1" hidden="1">
      <c r="A56" s="34" t="s">
        <v>44</v>
      </c>
      <c r="B56" s="40"/>
      <c r="C56" s="41"/>
      <c r="D56" s="42"/>
      <c r="E56" s="43" t="s">
        <v>41</v>
      </c>
      <c r="F56" s="56"/>
      <c r="G56" s="44"/>
      <c r="H56" s="45"/>
      <c r="I56" s="45"/>
      <c r="J56" s="45"/>
      <c r="K56" s="46"/>
      <c r="L56" s="47"/>
      <c r="M56" s="48"/>
      <c r="O56" s="24"/>
      <c r="P56" s="24"/>
      <c r="Q56" s="24"/>
      <c r="R56" s="24"/>
      <c r="S56" s="24"/>
      <c r="BA56" s="54">
        <f>IF(ISBLANK(F56),0,IF(E56="Excess (+)",ROUND(BA55+(BA55*F56),2),IF(E56="Less (-)",ROUND(BA55+(BA55*F56*(-1)),2),0)))</f>
        <v>0</v>
      </c>
      <c r="BB56" s="55">
        <f>ROUND(BA56,0)</f>
        <v>0</v>
      </c>
      <c r="BC56" s="23" t="str">
        <f>SpellNumber(L56,BB56)</f>
        <v> Zero Only</v>
      </c>
      <c r="GF56" s="50"/>
      <c r="GG56" s="50"/>
      <c r="GH56" s="50"/>
      <c r="GI56" s="50"/>
      <c r="GJ56" s="50"/>
    </row>
    <row r="57" spans="1:192" s="49" customFormat="1" ht="51" customHeight="1">
      <c r="A57" s="33" t="s">
        <v>43</v>
      </c>
      <c r="B57" s="33"/>
      <c r="C57" s="80" t="str">
        <f>SpellNumber($E$2,BB55)</f>
        <v>INR Zero Only</v>
      </c>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2"/>
      <c r="GF57" s="50"/>
      <c r="GG57" s="50"/>
      <c r="GH57" s="50"/>
      <c r="GI57" s="50"/>
      <c r="GJ57" s="50"/>
    </row>
    <row r="58" spans="3:192" s="14" customFormat="1" ht="14.25">
      <c r="C58" s="51"/>
      <c r="D58" s="51"/>
      <c r="E58" s="51"/>
      <c r="F58" s="51"/>
      <c r="G58" s="51"/>
      <c r="H58" s="51"/>
      <c r="I58" s="51"/>
      <c r="J58" s="51"/>
      <c r="K58" s="51"/>
      <c r="L58" s="51"/>
      <c r="M58" s="51"/>
      <c r="O58" s="51"/>
      <c r="BA58" s="51"/>
      <c r="BC58" s="51"/>
      <c r="GF58" s="15"/>
      <c r="GG58" s="15"/>
      <c r="GH58" s="15"/>
      <c r="GI58" s="15"/>
      <c r="GJ58" s="15"/>
    </row>
  </sheetData>
  <sheetProtection password="EA1F" sheet="1"/>
  <mergeCells count="8">
    <mergeCell ref="A9:BC9"/>
    <mergeCell ref="C57:BC57"/>
    <mergeCell ref="A1:L1"/>
    <mergeCell ref="A4:BC4"/>
    <mergeCell ref="A5:BC5"/>
    <mergeCell ref="A6:BC6"/>
    <mergeCell ref="A7:BC7"/>
    <mergeCell ref="B8:BC8"/>
  </mergeCells>
  <dataValidations count="20">
    <dataValidation type="list" showInputMessage="1" showErrorMessage="1" promptTitle="Less or Excess" prompt="Please select either LESS  ( - )  or  EXCESS  ( + )" errorTitle="Please enter valid values only" error="Please select either LESS ( - ) or  EXCESS  ( + )" sqref="E56">
      <formula1>IF(ISBLANK(F56),$A$3:$C$3,$B$3:$C$3)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6">
      <formula1>0</formula1>
      <formula2>IF(E56&lt;&gt;"Select",99.9,0)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6">
      <formula1>IF(E56&lt;&gt;"Select",0,-1)</formula1>
      <formula2>IF(E56&lt;&gt;"Select",99.99,-1)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6">
      <formula1>"Select, Option C1, Option D1"</formula1>
    </dataValidation>
    <dataValidation type="decimal" allowBlank="1" showInputMessage="1" showErrorMessage="1" promptTitle="Rate Entry" prompt="Please enter the Basic Price in Rupees for this item. " errorTitle="Invaid Entry" error="Only Numeric Values are allowed. " sqref="G13:H21 G23:H54">
      <formula1>0</formula1>
      <formula2>999999999999999</formula2>
    </dataValidation>
    <dataValidation type="list" allowBlank="1" showInputMessage="1" showErrorMessage="1" sqref="K13:K21 K23:K54">
      <formula1>"Partial Conversion, Full Conversion"</formula1>
    </dataValidation>
    <dataValidation allowBlank="1" showInputMessage="1" showErrorMessage="1" promptTitle="Addition / Deduction" prompt="Please Choose the correct One" sqref="J13:J21 J23:J54"/>
    <dataValidation type="list" showInputMessage="1" showErrorMessage="1" sqref="I13:I21 I23:I54">
      <formula1>"Excess(+), Less(-)"</formula1>
    </dataValidation>
    <dataValidation type="decimal" allowBlank="1" showInputMessage="1" showErrorMessage="1" promptTitle="Rate Entry" prompt="Please enter the Other Taxes2 in Rupees for this item. " errorTitle="Invaid Entry" error="Only Numeric Values are allowed. " sqref="N13:O21 N23:O5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R23:R5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Q23:Q54">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3:M21 M23:M54">
      <formula1>0</formula1>
      <formula2>999999999999999</formula2>
    </dataValidation>
    <dataValidation type="decimal" allowBlank="1" showInputMessage="1" showErrorMessage="1" promptTitle="Quantity" prompt="Please enter the Quantity for this item. " errorTitle="Invalid Entry" error="Only Numeric Values are allowed. " sqref="F13:F21 F23:F5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allowBlank="1" showInputMessage="1" showErrorMessage="1" promptTitle="Item Description" prompt="Please enter Item Description in text" sqref="B52:B53 B21:B50"/>
    <dataValidation type="list" allowBlank="1" showInputMessage="1" showErrorMessage="1" sqref="L51 L52 L53 L13 L14 L15 L16 L17 L18 L19 L20 L21 L22 L23 L24 L25 L26 L27 L28 L29 L30 L31 L32 L33 L34 L35 L36 L37 L38 L39 L40 L41 L42 L43 L44 L45 L46 L47 L48 L49 L50 L54">
      <formula1>"INR"</formula1>
    </dataValidation>
    <dataValidation type="decimal" allowBlank="1" showInputMessage="1" showErrorMessage="1" errorTitle="Invalid Entry" error="Only Numeric Values are allowed. " sqref="A14:A54">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9" t="s">
        <v>3</v>
      </c>
      <c r="F6" s="89"/>
      <c r="G6" s="89"/>
      <c r="H6" s="89"/>
      <c r="I6" s="89"/>
      <c r="J6" s="89"/>
      <c r="K6" s="89"/>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Baldev</cp:lastModifiedBy>
  <cp:lastPrinted>2014-12-11T06:40:55Z</cp:lastPrinted>
  <dcterms:created xsi:type="dcterms:W3CDTF">2009-01-30T06:42:42Z</dcterms:created>
  <dcterms:modified xsi:type="dcterms:W3CDTF">2021-01-11T13:07:37Z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ILQQZLgdCaPq6n4payoAfpuH7XU=</vt:lpwstr>
  </property>
</Properties>
</file>